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externalReferences>
    <externalReference r:id="rId2"/>
  </externalReferences>
  <definedNames>
    <definedName name="_xlnm.Print_Area" localSheetId="0">Sheet1!$A$1:$P$241</definedName>
    <definedName name="区分1">[1]リスト!$A$3:$A$13</definedName>
    <definedName name="区分2">[1]リスト!$A$17:$A$28</definedName>
    <definedName name="区分4">[1]リスト!$A$45:$A$56</definedName>
    <definedName name="区分5">[1]リスト!$A$60:$A$69</definedName>
    <definedName name="区分6">[1]リスト!$A$78</definedName>
    <definedName name="区分7">[1]リスト!$A$92:$A$94</definedName>
    <definedName name="区分8">[1]リスト!$A$106:$A$110</definedName>
    <definedName name="作業内容1">[1]リスト!$C$3:$C$7</definedName>
    <definedName name="作業内容2">[1]リスト!$C$17:$C$28</definedName>
    <definedName name="作業内容3">[1]リスト!$C$32:$C$37</definedName>
    <definedName name="作業内容4">[1]リスト!$C$45:$C$49</definedName>
    <definedName name="作業内容5">[1]リスト!$B$60:$B$74</definedName>
    <definedName name="作業内容6">[1]リスト!$B$78:$B$80</definedName>
    <definedName name="作業内容7">[1]リスト!$B$92</definedName>
    <definedName name="作業内容8">[1]リスト!$B$106:$B$107</definedName>
    <definedName name="作業部位5">[1]リスト!$C$60:$C$62</definedName>
    <definedName name="床種別1">[1]リスト!$B$3:$B$11</definedName>
    <definedName name="床種別4">[1]リスト!$B$45:$B$50</definedName>
    <definedName name="清掃周期1">[1]リスト!$D$3:$D$12</definedName>
    <definedName name="清掃周期2">[1]リスト!$D$17:$D$26</definedName>
    <definedName name="清掃周期3">[1]リスト!$D$32:$D$41</definedName>
    <definedName name="清掃周期4">[1]リスト!$D$45:$D$54</definedName>
    <definedName name="清掃周期5">[1]リスト!$D$60:$D$69</definedName>
    <definedName name="清掃周期6">[1]リスト!$D$78:$D$87</definedName>
    <definedName name="清掃周期7">[1]リスト!$D$92:$D$101</definedName>
    <definedName name="清掃周期8">[1]リスト!$D$106:$D$115</definedName>
    <definedName name="単位1">[1]リスト!$E$3:$E$4</definedName>
    <definedName name="単位2">[1]リスト!$E$17:$E$21</definedName>
    <definedName name="単位3">[1]リスト!$E$32:$E$33</definedName>
    <definedName name="単位4">[1]リスト!$E$45:$E$46</definedName>
    <definedName name="単位5">[1]リスト!$E$60:$E$67</definedName>
    <definedName name="単位6">[1]リスト!$E$78</definedName>
    <definedName name="単位7">[1]リスト!$E$92</definedName>
    <definedName name="単位8">[1]リスト!$E$106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9" i="1" l="1"/>
  <c r="J238" i="1"/>
  <c r="K238" i="1" s="1"/>
  <c r="J237" i="1"/>
  <c r="K237" i="1" s="1"/>
  <c r="O237" i="1" s="1"/>
  <c r="P237" i="1" s="1"/>
  <c r="J236" i="1"/>
  <c r="K236" i="1" s="1"/>
  <c r="O236" i="1" s="1"/>
  <c r="P236" i="1" s="1"/>
  <c r="J235" i="1"/>
  <c r="K235" i="1" s="1"/>
  <c r="J234" i="1"/>
  <c r="K234" i="1" s="1"/>
  <c r="N229" i="1"/>
  <c r="J228" i="1"/>
  <c r="K228" i="1" s="1"/>
  <c r="K227" i="1"/>
  <c r="J227" i="1"/>
  <c r="J226" i="1"/>
  <c r="K226" i="1" s="1"/>
  <c r="O226" i="1" s="1"/>
  <c r="P226" i="1" s="1"/>
  <c r="K225" i="1"/>
  <c r="M225" i="1" s="1"/>
  <c r="J225" i="1"/>
  <c r="J224" i="1"/>
  <c r="K224" i="1" s="1"/>
  <c r="K223" i="1"/>
  <c r="O223" i="1" s="1"/>
  <c r="P223" i="1" s="1"/>
  <c r="J223" i="1"/>
  <c r="J222" i="1"/>
  <c r="K222" i="1" s="1"/>
  <c r="O222" i="1" s="1"/>
  <c r="P222" i="1" s="1"/>
  <c r="J221" i="1"/>
  <c r="K221" i="1" s="1"/>
  <c r="J220" i="1"/>
  <c r="K220" i="1" s="1"/>
  <c r="K219" i="1"/>
  <c r="J219" i="1"/>
  <c r="N214" i="1"/>
  <c r="K213" i="1"/>
  <c r="J213" i="1"/>
  <c r="J212" i="1"/>
  <c r="K212" i="1" s="1"/>
  <c r="O212" i="1" s="1"/>
  <c r="P212" i="1" s="1"/>
  <c r="J211" i="1"/>
  <c r="K211" i="1" s="1"/>
  <c r="M211" i="1" s="1"/>
  <c r="N206" i="1"/>
  <c r="O205" i="1"/>
  <c r="P205" i="1" s="1"/>
  <c r="M205" i="1"/>
  <c r="J205" i="1"/>
  <c r="O204" i="1"/>
  <c r="P204" i="1" s="1"/>
  <c r="M204" i="1"/>
  <c r="J204" i="1"/>
  <c r="O203" i="1"/>
  <c r="P203" i="1" s="1"/>
  <c r="J203" i="1"/>
  <c r="O202" i="1"/>
  <c r="P202" i="1" s="1"/>
  <c r="J202" i="1"/>
  <c r="O201" i="1"/>
  <c r="P201" i="1" s="1"/>
  <c r="J201" i="1"/>
  <c r="P200" i="1"/>
  <c r="O200" i="1"/>
  <c r="J200" i="1"/>
  <c r="O199" i="1"/>
  <c r="P199" i="1" s="1"/>
  <c r="J199" i="1"/>
  <c r="J198" i="1"/>
  <c r="O198" i="1" s="1"/>
  <c r="P198" i="1" s="1"/>
  <c r="J197" i="1"/>
  <c r="J196" i="1"/>
  <c r="J190" i="1"/>
  <c r="K190" i="1" s="1"/>
  <c r="J189" i="1"/>
  <c r="O189" i="1" s="1"/>
  <c r="P189" i="1" s="1"/>
  <c r="J188" i="1"/>
  <c r="O187" i="1"/>
  <c r="P187" i="1" s="1"/>
  <c r="J187" i="1"/>
  <c r="J186" i="1"/>
  <c r="J185" i="1"/>
  <c r="J184" i="1"/>
  <c r="O184" i="1" s="1"/>
  <c r="P184" i="1" s="1"/>
  <c r="J183" i="1"/>
  <c r="J182" i="1"/>
  <c r="O182" i="1" s="1"/>
  <c r="P182" i="1" s="1"/>
  <c r="J181" i="1"/>
  <c r="J180" i="1"/>
  <c r="J179" i="1"/>
  <c r="J178" i="1"/>
  <c r="J177" i="1"/>
  <c r="O177" i="1" s="1"/>
  <c r="P177" i="1" s="1"/>
  <c r="J176" i="1"/>
  <c r="O176" i="1" s="1"/>
  <c r="P176" i="1" s="1"/>
  <c r="J175" i="1"/>
  <c r="O174" i="1"/>
  <c r="P174" i="1" s="1"/>
  <c r="J174" i="1"/>
  <c r="J173" i="1"/>
  <c r="J172" i="1"/>
  <c r="O171" i="1"/>
  <c r="P171" i="1" s="1"/>
  <c r="J171" i="1"/>
  <c r="J170" i="1"/>
  <c r="O170" i="1" s="1"/>
  <c r="P170" i="1" s="1"/>
  <c r="J169" i="1"/>
  <c r="J168" i="1"/>
  <c r="J167" i="1"/>
  <c r="J166" i="1"/>
  <c r="O166" i="1" s="1"/>
  <c r="P166" i="1" s="1"/>
  <c r="J165" i="1"/>
  <c r="J164" i="1"/>
  <c r="O164" i="1" s="1"/>
  <c r="P164" i="1" s="1"/>
  <c r="O163" i="1"/>
  <c r="P163" i="1" s="1"/>
  <c r="J163" i="1"/>
  <c r="P162" i="1"/>
  <c r="J162" i="1"/>
  <c r="O162" i="1" s="1"/>
  <c r="J161" i="1"/>
  <c r="O161" i="1" s="1"/>
  <c r="P161" i="1" s="1"/>
  <c r="O160" i="1"/>
  <c r="P160" i="1" s="1"/>
  <c r="J160" i="1"/>
  <c r="J159" i="1"/>
  <c r="J158" i="1"/>
  <c r="J157" i="1"/>
  <c r="O157" i="1" s="1"/>
  <c r="P157" i="1" s="1"/>
  <c r="J156" i="1"/>
  <c r="J155" i="1"/>
  <c r="J154" i="1"/>
  <c r="O153" i="1"/>
  <c r="P153" i="1" s="1"/>
  <c r="J153" i="1"/>
  <c r="J152" i="1"/>
  <c r="J151" i="1"/>
  <c r="O151" i="1" s="1"/>
  <c r="P151" i="1" s="1"/>
  <c r="J150" i="1"/>
  <c r="J149" i="1"/>
  <c r="J148" i="1"/>
  <c r="J147" i="1"/>
  <c r="J146" i="1"/>
  <c r="J145" i="1"/>
  <c r="O145" i="1" s="1"/>
  <c r="P145" i="1" s="1"/>
  <c r="J144" i="1"/>
  <c r="J143" i="1"/>
  <c r="J142" i="1"/>
  <c r="J141" i="1"/>
  <c r="J140" i="1"/>
  <c r="O140" i="1" s="1"/>
  <c r="P140" i="1" s="1"/>
  <c r="O139" i="1"/>
  <c r="P139" i="1" s="1"/>
  <c r="J139" i="1"/>
  <c r="J138" i="1"/>
  <c r="O138" i="1" s="1"/>
  <c r="P138" i="1" s="1"/>
  <c r="J137" i="1"/>
  <c r="J136" i="1"/>
  <c r="J135" i="1"/>
  <c r="J134" i="1"/>
  <c r="O134" i="1" s="1"/>
  <c r="P134" i="1" s="1"/>
  <c r="J133" i="1"/>
  <c r="J132" i="1"/>
  <c r="J131" i="1"/>
  <c r="J130" i="1"/>
  <c r="J129" i="1"/>
  <c r="O129" i="1" s="1"/>
  <c r="P129" i="1" s="1"/>
  <c r="O128" i="1"/>
  <c r="P128" i="1" s="1"/>
  <c r="J128" i="1"/>
  <c r="J127" i="1"/>
  <c r="O127" i="1" s="1"/>
  <c r="P127" i="1" s="1"/>
  <c r="J126" i="1"/>
  <c r="O125" i="1"/>
  <c r="P125" i="1" s="1"/>
  <c r="J125" i="1"/>
  <c r="J124" i="1"/>
  <c r="J123" i="1"/>
  <c r="N118" i="1"/>
  <c r="J117" i="1"/>
  <c r="K117" i="1" s="1"/>
  <c r="M117" i="1" s="1"/>
  <c r="J116" i="1"/>
  <c r="K116" i="1" s="1"/>
  <c r="K115" i="1"/>
  <c r="M115" i="1" s="1"/>
  <c r="J115" i="1"/>
  <c r="J114" i="1"/>
  <c r="K114" i="1" s="1"/>
  <c r="O114" i="1" s="1"/>
  <c r="P114" i="1" s="1"/>
  <c r="K113" i="1"/>
  <c r="O113" i="1" s="1"/>
  <c r="P113" i="1" s="1"/>
  <c r="J113" i="1"/>
  <c r="J112" i="1"/>
  <c r="K112" i="1" s="1"/>
  <c r="O112" i="1" s="1"/>
  <c r="P112" i="1" s="1"/>
  <c r="J111" i="1"/>
  <c r="K111" i="1" s="1"/>
  <c r="J110" i="1"/>
  <c r="K110" i="1" s="1"/>
  <c r="J109" i="1"/>
  <c r="K109" i="1" s="1"/>
  <c r="J108" i="1"/>
  <c r="K108" i="1" s="1"/>
  <c r="O108" i="1" s="1"/>
  <c r="P108" i="1" s="1"/>
  <c r="L105" i="1"/>
  <c r="N103" i="1"/>
  <c r="J102" i="1"/>
  <c r="J101" i="1"/>
  <c r="J100" i="1"/>
  <c r="J99" i="1"/>
  <c r="J98" i="1"/>
  <c r="J97" i="1"/>
  <c r="O96" i="1"/>
  <c r="P96" i="1" s="1"/>
  <c r="J96" i="1"/>
  <c r="J95" i="1"/>
  <c r="J94" i="1"/>
  <c r="J93" i="1"/>
  <c r="O92" i="1"/>
  <c r="P92" i="1" s="1"/>
  <c r="J92" i="1"/>
  <c r="J91" i="1"/>
  <c r="J90" i="1"/>
  <c r="J89" i="1"/>
  <c r="J88" i="1"/>
  <c r="J87" i="1"/>
  <c r="J86" i="1"/>
  <c r="O85" i="1"/>
  <c r="P85" i="1" s="1"/>
  <c r="J85" i="1"/>
  <c r="L82" i="1"/>
  <c r="N80" i="1"/>
  <c r="J79" i="1"/>
  <c r="K79" i="1" s="1"/>
  <c r="M79" i="1" s="1"/>
  <c r="J78" i="1"/>
  <c r="O77" i="1"/>
  <c r="P77" i="1" s="1"/>
  <c r="J77" i="1"/>
  <c r="J76" i="1"/>
  <c r="J75" i="1"/>
  <c r="J74" i="1"/>
  <c r="O73" i="1"/>
  <c r="P73" i="1" s="1"/>
  <c r="J73" i="1"/>
  <c r="J72" i="1"/>
  <c r="J71" i="1"/>
  <c r="O70" i="1"/>
  <c r="P70" i="1" s="1"/>
  <c r="J70" i="1"/>
  <c r="J69" i="1"/>
  <c r="J68" i="1"/>
  <c r="O68" i="1" s="1"/>
  <c r="P68" i="1" s="1"/>
  <c r="J67" i="1"/>
  <c r="J66" i="1"/>
  <c r="O65" i="1"/>
  <c r="P65" i="1" s="1"/>
  <c r="J65" i="1"/>
  <c r="O64" i="1"/>
  <c r="P64" i="1" s="1"/>
  <c r="J64" i="1"/>
  <c r="J63" i="1"/>
  <c r="J62" i="1"/>
  <c r="J61" i="1"/>
  <c r="J60" i="1"/>
  <c r="J59" i="1"/>
  <c r="J58" i="1"/>
  <c r="O57" i="1"/>
  <c r="P57" i="1" s="1"/>
  <c r="J57" i="1"/>
  <c r="J56" i="1"/>
  <c r="J55" i="1"/>
  <c r="O54" i="1"/>
  <c r="P54" i="1" s="1"/>
  <c r="J54" i="1"/>
  <c r="J53" i="1"/>
  <c r="J52" i="1"/>
  <c r="O52" i="1" s="1"/>
  <c r="P52" i="1" s="1"/>
  <c r="J51" i="1"/>
  <c r="J50" i="1"/>
  <c r="O49" i="1"/>
  <c r="P49" i="1" s="1"/>
  <c r="J49" i="1"/>
  <c r="O48" i="1"/>
  <c r="P48" i="1" s="1"/>
  <c r="J48" i="1"/>
  <c r="J47" i="1"/>
  <c r="J46" i="1"/>
  <c r="J45" i="1"/>
  <c r="J44" i="1"/>
  <c r="J43" i="1"/>
  <c r="O42" i="1"/>
  <c r="P42" i="1" s="1"/>
  <c r="J42" i="1"/>
  <c r="O41" i="1"/>
  <c r="P41" i="1" s="1"/>
  <c r="J41" i="1"/>
  <c r="J40" i="1"/>
  <c r="J39" i="1"/>
  <c r="J38" i="1"/>
  <c r="O37" i="1"/>
  <c r="P37" i="1" s="1"/>
  <c r="J37" i="1"/>
  <c r="J36" i="1"/>
  <c r="J35" i="1"/>
  <c r="O34" i="1"/>
  <c r="P34" i="1" s="1"/>
  <c r="J34" i="1"/>
  <c r="O33" i="1"/>
  <c r="P33" i="1" s="1"/>
  <c r="J33" i="1"/>
  <c r="O32" i="1"/>
  <c r="P32" i="1" s="1"/>
  <c r="J32" i="1"/>
  <c r="J31" i="1"/>
  <c r="J30" i="1"/>
  <c r="O29" i="1"/>
  <c r="P29" i="1" s="1"/>
  <c r="J29" i="1"/>
  <c r="J28" i="1"/>
  <c r="J27" i="1"/>
  <c r="O26" i="1"/>
  <c r="P26" i="1" s="1"/>
  <c r="J26" i="1"/>
  <c r="O25" i="1"/>
  <c r="P25" i="1" s="1"/>
  <c r="J25" i="1"/>
  <c r="O24" i="1"/>
  <c r="P24" i="1" s="1"/>
  <c r="J24" i="1"/>
  <c r="J23" i="1"/>
  <c r="J22" i="1"/>
  <c r="J21" i="1"/>
  <c r="J20" i="1"/>
  <c r="J19" i="1"/>
  <c r="O18" i="1"/>
  <c r="P18" i="1" s="1"/>
  <c r="J18" i="1"/>
  <c r="O17" i="1"/>
  <c r="P17" i="1" s="1"/>
  <c r="J17" i="1"/>
  <c r="J16" i="1"/>
  <c r="J15" i="1"/>
  <c r="J14" i="1"/>
  <c r="J13" i="1"/>
  <c r="J12" i="1"/>
  <c r="J11" i="1"/>
  <c r="J10" i="1"/>
  <c r="O9" i="1"/>
  <c r="P9" i="1" s="1"/>
  <c r="J9" i="1"/>
  <c r="O8" i="1"/>
  <c r="P8" i="1" s="1"/>
  <c r="J8" i="1"/>
  <c r="J7" i="1"/>
  <c r="J6" i="1"/>
  <c r="J5" i="1"/>
  <c r="J4" i="1"/>
  <c r="O4" i="1" s="1"/>
  <c r="P4" i="1" s="1"/>
  <c r="M109" i="1" l="1"/>
  <c r="O109" i="1"/>
  <c r="P109" i="1" s="1"/>
  <c r="O225" i="1"/>
  <c r="P225" i="1" s="1"/>
  <c r="O115" i="1"/>
  <c r="P115" i="1" s="1"/>
  <c r="O16" i="1"/>
  <c r="P16" i="1" s="1"/>
  <c r="O72" i="1"/>
  <c r="P72" i="1" s="1"/>
  <c r="O56" i="1"/>
  <c r="P56" i="1" s="1"/>
  <c r="O21" i="1"/>
  <c r="P21" i="1" s="1"/>
  <c r="O94" i="1"/>
  <c r="P94" i="1" s="1"/>
  <c r="O45" i="1"/>
  <c r="P45" i="1" s="1"/>
  <c r="O100" i="1"/>
  <c r="P100" i="1" s="1"/>
  <c r="O141" i="1"/>
  <c r="P141" i="1" s="1"/>
  <c r="O152" i="1"/>
  <c r="P152" i="1" s="1"/>
  <c r="O40" i="1"/>
  <c r="P40" i="1" s="1"/>
  <c r="O61" i="1"/>
  <c r="P61" i="1" s="1"/>
  <c r="O132" i="1"/>
  <c r="P132" i="1" s="1"/>
  <c r="O158" i="1"/>
  <c r="P158" i="1" s="1"/>
  <c r="M222" i="1"/>
  <c r="M212" i="1"/>
  <c r="O11" i="1"/>
  <c r="P11" i="1" s="1"/>
  <c r="O90" i="1"/>
  <c r="P90" i="1" s="1"/>
  <c r="O135" i="1"/>
  <c r="P135" i="1" s="1"/>
  <c r="O179" i="1"/>
  <c r="P179" i="1" s="1"/>
  <c r="M226" i="1"/>
  <c r="M236" i="1"/>
  <c r="O79" i="1"/>
  <c r="P79" i="1" s="1"/>
  <c r="O186" i="1"/>
  <c r="P186" i="1" s="1"/>
  <c r="O102" i="1"/>
  <c r="P102" i="1" s="1"/>
  <c r="O117" i="1"/>
  <c r="P117" i="1" s="1"/>
  <c r="O63" i="1"/>
  <c r="P63" i="1" s="1"/>
  <c r="M108" i="1"/>
  <c r="O130" i="1"/>
  <c r="P130" i="1" s="1"/>
  <c r="O211" i="1"/>
  <c r="P211" i="1" s="1"/>
  <c r="O47" i="1"/>
  <c r="P47" i="1" s="1"/>
  <c r="O5" i="1"/>
  <c r="P5" i="1" s="1"/>
  <c r="O98" i="1"/>
  <c r="P98" i="1" s="1"/>
  <c r="O154" i="1"/>
  <c r="P154" i="1" s="1"/>
  <c r="O10" i="1"/>
  <c r="P10" i="1" s="1"/>
  <c r="O51" i="1"/>
  <c r="P51" i="1" s="1"/>
  <c r="O133" i="1"/>
  <c r="P133" i="1" s="1"/>
  <c r="O67" i="1"/>
  <c r="P67" i="1" s="1"/>
  <c r="O150" i="1"/>
  <c r="P150" i="1" s="1"/>
  <c r="O175" i="1"/>
  <c r="P175" i="1" s="1"/>
  <c r="O28" i="1"/>
  <c r="P28" i="1" s="1"/>
  <c r="O93" i="1"/>
  <c r="P93" i="1" s="1"/>
  <c r="O169" i="1"/>
  <c r="P169" i="1" s="1"/>
  <c r="O13" i="1"/>
  <c r="P13" i="1" s="1"/>
  <c r="O19" i="1"/>
  <c r="P19" i="1" s="1"/>
  <c r="O142" i="1"/>
  <c r="P142" i="1" s="1"/>
  <c r="O146" i="1"/>
  <c r="P146" i="1" s="1"/>
  <c r="O159" i="1"/>
  <c r="P159" i="1" s="1"/>
  <c r="O183" i="1"/>
  <c r="P183" i="1" s="1"/>
  <c r="O213" i="1"/>
  <c r="P213" i="1" s="1"/>
  <c r="M213" i="1"/>
  <c r="M214" i="1" s="1"/>
  <c r="M215" i="1" s="1"/>
  <c r="O7" i="1"/>
  <c r="P7" i="1" s="1"/>
  <c r="O44" i="1"/>
  <c r="P44" i="1" s="1"/>
  <c r="O76" i="1"/>
  <c r="P76" i="1" s="1"/>
  <c r="O137" i="1"/>
  <c r="P137" i="1" s="1"/>
  <c r="O38" i="1"/>
  <c r="P38" i="1" s="1"/>
  <c r="M113" i="1"/>
  <c r="O14" i="1"/>
  <c r="P14" i="1" s="1"/>
  <c r="O35" i="1"/>
  <c r="P35" i="1" s="1"/>
  <c r="O97" i="1"/>
  <c r="P97" i="1" s="1"/>
  <c r="O147" i="1"/>
  <c r="P147" i="1" s="1"/>
  <c r="O156" i="1"/>
  <c r="P156" i="1" s="1"/>
  <c r="O165" i="1"/>
  <c r="P165" i="1" s="1"/>
  <c r="O31" i="1"/>
  <c r="P31" i="1" s="1"/>
  <c r="O50" i="1"/>
  <c r="P50" i="1" s="1"/>
  <c r="O99" i="1"/>
  <c r="P99" i="1" s="1"/>
  <c r="O131" i="1"/>
  <c r="P131" i="1" s="1"/>
  <c r="O23" i="1"/>
  <c r="P23" i="1" s="1"/>
  <c r="O39" i="1"/>
  <c r="P39" i="1" s="1"/>
  <c r="O110" i="1"/>
  <c r="P110" i="1" s="1"/>
  <c r="M110" i="1"/>
  <c r="O196" i="1"/>
  <c r="P196" i="1" s="1"/>
  <c r="O6" i="1"/>
  <c r="P6" i="1" s="1"/>
  <c r="O36" i="1"/>
  <c r="P36" i="1" s="1"/>
  <c r="O101" i="1"/>
  <c r="P101" i="1" s="1"/>
  <c r="O148" i="1"/>
  <c r="P148" i="1" s="1"/>
  <c r="O126" i="1"/>
  <c r="P126" i="1" s="1"/>
  <c r="O22" i="1"/>
  <c r="P22" i="1" s="1"/>
  <c r="O60" i="1"/>
  <c r="P60" i="1" s="1"/>
  <c r="O124" i="1"/>
  <c r="P124" i="1" s="1"/>
  <c r="O20" i="1"/>
  <c r="P20" i="1" s="1"/>
  <c r="O91" i="1"/>
  <c r="P91" i="1" s="1"/>
  <c r="O12" i="1"/>
  <c r="P12" i="1" s="1"/>
  <c r="O15" i="1"/>
  <c r="P15" i="1" s="1"/>
  <c r="O30" i="1"/>
  <c r="P30" i="1" s="1"/>
  <c r="O46" i="1"/>
  <c r="P46" i="1" s="1"/>
  <c r="O58" i="1"/>
  <c r="P58" i="1" s="1"/>
  <c r="O62" i="1"/>
  <c r="P62" i="1" s="1"/>
  <c r="O74" i="1"/>
  <c r="P74" i="1" s="1"/>
  <c r="O78" i="1"/>
  <c r="P78" i="1" s="1"/>
  <c r="O95" i="1"/>
  <c r="P95" i="1" s="1"/>
  <c r="M111" i="1"/>
  <c r="O111" i="1"/>
  <c r="P111" i="1" s="1"/>
  <c r="O66" i="1"/>
  <c r="P66" i="1" s="1"/>
  <c r="O27" i="1"/>
  <c r="P27" i="1" s="1"/>
  <c r="O43" i="1"/>
  <c r="P43" i="1" s="1"/>
  <c r="O53" i="1"/>
  <c r="P53" i="1" s="1"/>
  <c r="O59" i="1"/>
  <c r="P59" i="1" s="1"/>
  <c r="O69" i="1"/>
  <c r="P69" i="1" s="1"/>
  <c r="O75" i="1"/>
  <c r="P75" i="1" s="1"/>
  <c r="O89" i="1"/>
  <c r="P89" i="1" s="1"/>
  <c r="O116" i="1"/>
  <c r="P116" i="1" s="1"/>
  <c r="M116" i="1"/>
  <c r="O136" i="1"/>
  <c r="P136" i="1" s="1"/>
  <c r="O144" i="1"/>
  <c r="P144" i="1" s="1"/>
  <c r="O168" i="1"/>
  <c r="P168" i="1" s="1"/>
  <c r="O185" i="1"/>
  <c r="P185" i="1" s="1"/>
  <c r="O188" i="1"/>
  <c r="P188" i="1" s="1"/>
  <c r="O235" i="1"/>
  <c r="P235" i="1" s="1"/>
  <c r="M235" i="1"/>
  <c r="O167" i="1"/>
  <c r="P167" i="1" s="1"/>
  <c r="O173" i="1"/>
  <c r="P173" i="1" s="1"/>
  <c r="O178" i="1"/>
  <c r="P178" i="1" s="1"/>
  <c r="O197" i="1"/>
  <c r="P197" i="1" s="1"/>
  <c r="O180" i="1"/>
  <c r="P180" i="1" s="1"/>
  <c r="O219" i="1"/>
  <c r="P219" i="1" s="1"/>
  <c r="M219" i="1"/>
  <c r="O224" i="1"/>
  <c r="P224" i="1" s="1"/>
  <c r="M224" i="1"/>
  <c r="O227" i="1"/>
  <c r="P227" i="1" s="1"/>
  <c r="M227" i="1"/>
  <c r="O55" i="1"/>
  <c r="P55" i="1" s="1"/>
  <c r="M114" i="1"/>
  <c r="O155" i="1"/>
  <c r="P155" i="1" s="1"/>
  <c r="O181" i="1"/>
  <c r="P181" i="1" s="1"/>
  <c r="O220" i="1"/>
  <c r="P220" i="1" s="1"/>
  <c r="M220" i="1"/>
  <c r="O228" i="1"/>
  <c r="P228" i="1" s="1"/>
  <c r="M228" i="1"/>
  <c r="O71" i="1"/>
  <c r="P71" i="1" s="1"/>
  <c r="O123" i="1"/>
  <c r="P123" i="1" s="1"/>
  <c r="M112" i="1"/>
  <c r="N191" i="1"/>
  <c r="O149" i="1"/>
  <c r="P149" i="1" s="1"/>
  <c r="O143" i="1"/>
  <c r="P143" i="1" s="1"/>
  <c r="O172" i="1"/>
  <c r="P172" i="1" s="1"/>
  <c r="O190" i="1"/>
  <c r="P190" i="1" s="1"/>
  <c r="M190" i="1"/>
  <c r="O221" i="1"/>
  <c r="P221" i="1" s="1"/>
  <c r="M221" i="1"/>
  <c r="O238" i="1"/>
  <c r="P238" i="1" s="1"/>
  <c r="M238" i="1"/>
  <c r="O234" i="1"/>
  <c r="P234" i="1" s="1"/>
  <c r="M234" i="1"/>
  <c r="M223" i="1"/>
  <c r="M237" i="1"/>
  <c r="M206" i="1" l="1"/>
  <c r="M207" i="1" s="1"/>
  <c r="M229" i="1"/>
  <c r="M230" i="1" s="1"/>
  <c r="M103" i="1"/>
  <c r="M104" i="1" s="1"/>
  <c r="M80" i="1"/>
  <c r="M81" i="1" s="1"/>
  <c r="M191" i="1"/>
  <c r="M192" i="1" s="1"/>
  <c r="M118" i="1"/>
  <c r="M119" i="1" s="1"/>
  <c r="M239" i="1"/>
  <c r="M240" i="1" s="1"/>
</calcChain>
</file>

<file path=xl/sharedStrings.xml><?xml version="1.0" encoding="utf-8"?>
<sst xmlns="http://schemas.openxmlformats.org/spreadsheetml/2006/main" count="1013" uniqueCount="147">
  <si>
    <t>１D</t>
  </si>
  <si>
    <t/>
  </si>
  <si>
    <t>１W</t>
  </si>
  <si>
    <t>１M</t>
  </si>
  <si>
    <t>繊維床</t>
  </si>
  <si>
    <t>弾性床</t>
  </si>
  <si>
    <t>廊下・エレベーターホール</t>
  </si>
  <si>
    <t>１　床の日常清掃</t>
    <rPh sb="2" eb="3">
      <t>ユカ</t>
    </rPh>
    <rPh sb="4" eb="6">
      <t>ニチジョウ</t>
    </rPh>
    <rPh sb="6" eb="8">
      <t>セイソウ</t>
    </rPh>
    <phoneticPr fontId="3"/>
  </si>
  <si>
    <t>＊１W（週１回清掃実施箇所）については年間１０回程度の清掃補正（やり直し）を予定</t>
    <rPh sb="4" eb="5">
      <t>シュウ</t>
    </rPh>
    <rPh sb="6" eb="7">
      <t>カイ</t>
    </rPh>
    <rPh sb="7" eb="9">
      <t>セイソウ</t>
    </rPh>
    <rPh sb="9" eb="11">
      <t>ジッシ</t>
    </rPh>
    <rPh sb="11" eb="13">
      <t>カショ</t>
    </rPh>
    <rPh sb="19" eb="21">
      <t>ネンカン</t>
    </rPh>
    <rPh sb="23" eb="24">
      <t>カイ</t>
    </rPh>
    <rPh sb="24" eb="26">
      <t>テイド</t>
    </rPh>
    <rPh sb="27" eb="29">
      <t>セイソウ</t>
    </rPh>
    <rPh sb="29" eb="31">
      <t>ホセイ</t>
    </rPh>
    <rPh sb="34" eb="35">
      <t>ナオ</t>
    </rPh>
    <rPh sb="38" eb="40">
      <t>ヨテイ</t>
    </rPh>
    <phoneticPr fontId="3"/>
  </si>
  <si>
    <t>部屋名称</t>
    <rPh sb="0" eb="2">
      <t>ヘヤ</t>
    </rPh>
    <rPh sb="2" eb="4">
      <t>メイショウ</t>
    </rPh>
    <phoneticPr fontId="3"/>
  </si>
  <si>
    <t>階数</t>
    <rPh sb="0" eb="2">
      <t>カイスウ</t>
    </rPh>
    <phoneticPr fontId="3"/>
  </si>
  <si>
    <t>区分</t>
    <rPh sb="0" eb="2">
      <t>クブン</t>
    </rPh>
    <phoneticPr fontId="3"/>
  </si>
  <si>
    <t>項目</t>
    <rPh sb="0" eb="2">
      <t>コウモク</t>
    </rPh>
    <phoneticPr fontId="3"/>
  </si>
  <si>
    <t>作業内容</t>
    <rPh sb="0" eb="2">
      <t>サギョウ</t>
    </rPh>
    <rPh sb="2" eb="4">
      <t>ナイヨウ</t>
    </rPh>
    <phoneticPr fontId="3"/>
  </si>
  <si>
    <t>清掃
周期</t>
    <rPh sb="0" eb="2">
      <t>セイソウ</t>
    </rPh>
    <rPh sb="3" eb="5">
      <t>シュウキ</t>
    </rPh>
    <phoneticPr fontId="3"/>
  </si>
  <si>
    <t>回数</t>
    <rPh sb="0" eb="2">
      <t>カイスウ</t>
    </rPh>
    <phoneticPr fontId="3"/>
  </si>
  <si>
    <t>単位</t>
    <rPh sb="0" eb="2">
      <t>タンイ</t>
    </rPh>
    <phoneticPr fontId="3"/>
  </si>
  <si>
    <t>変換コード</t>
    <rPh sb="0" eb="2">
      <t>ヘンカン</t>
    </rPh>
    <phoneticPr fontId="3"/>
  </si>
  <si>
    <t>単価
1㎡1回当り</t>
    <rPh sb="0" eb="2">
      <t>タンカ</t>
    </rPh>
    <rPh sb="6" eb="7">
      <t>カイ</t>
    </rPh>
    <rPh sb="7" eb="8">
      <t>アタ</t>
    </rPh>
    <phoneticPr fontId="3"/>
  </si>
  <si>
    <t>清掃
面積</t>
    <rPh sb="0" eb="2">
      <t>セイソウ</t>
    </rPh>
    <rPh sb="3" eb="5">
      <t>メンセキ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</si>
  <si>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</si>
  <si>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</si>
  <si>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風除室1</t>
    <rPh sb="0" eb="3">
      <t>フウジョシツ</t>
    </rPh>
    <phoneticPr fontId="3"/>
  </si>
  <si>
    <t>玄関ホール</t>
    <rPh sb="0" eb="2">
      <t>ゲンカン</t>
    </rPh>
    <phoneticPr fontId="3"/>
  </si>
  <si>
    <t>弾性床、硬質床又は木製床</t>
    <rPh sb="0" eb="2">
      <t>ダンセイ</t>
    </rPh>
    <rPh sb="2" eb="3">
      <t>ユカ</t>
    </rPh>
    <rPh sb="4" eb="6">
      <t>コウシツ</t>
    </rPh>
    <rPh sb="6" eb="7">
      <t>ユカ</t>
    </rPh>
    <rPh sb="7" eb="8">
      <t>マタ</t>
    </rPh>
    <rPh sb="9" eb="11">
      <t>モクセイ</t>
    </rPh>
    <rPh sb="11" eb="12">
      <t>ユカ</t>
    </rPh>
    <phoneticPr fontId="8"/>
  </si>
  <si>
    <t>除塵及び部分水拭き</t>
    <rPh sb="0" eb="1">
      <t>ジョ</t>
    </rPh>
    <rPh sb="1" eb="2">
      <t>チリ</t>
    </rPh>
    <rPh sb="2" eb="3">
      <t>オヨ</t>
    </rPh>
    <rPh sb="4" eb="6">
      <t>ブブン</t>
    </rPh>
    <rPh sb="6" eb="8">
      <t>ミズブ</t>
    </rPh>
    <phoneticPr fontId="8"/>
  </si>
  <si>
    <t>100㎡1回当り</t>
    <rPh sb="5" eb="6">
      <t>カイ</t>
    </rPh>
    <rPh sb="6" eb="7">
      <t>アタ</t>
    </rPh>
    <phoneticPr fontId="3"/>
  </si>
  <si>
    <t>ボランティアビューロー</t>
    <phoneticPr fontId="3"/>
  </si>
  <si>
    <t>事務室、会議室</t>
    <rPh sb="0" eb="3">
      <t>ジムシツ</t>
    </rPh>
    <rPh sb="4" eb="7">
      <t>カイギシツ</t>
    </rPh>
    <phoneticPr fontId="8"/>
  </si>
  <si>
    <t>弾性床又は木製床</t>
    <rPh sb="0" eb="2">
      <t>ダンセイ</t>
    </rPh>
    <rPh sb="2" eb="3">
      <t>ユカ</t>
    </rPh>
    <rPh sb="3" eb="4">
      <t>マタ</t>
    </rPh>
    <rPh sb="5" eb="7">
      <t>モクセイ</t>
    </rPh>
    <rPh sb="7" eb="8">
      <t>ユカ</t>
    </rPh>
    <phoneticPr fontId="8"/>
  </si>
  <si>
    <t>廊下2</t>
    <rPh sb="0" eb="2">
      <t>ロウカ</t>
    </rPh>
    <phoneticPr fontId="3"/>
  </si>
  <si>
    <t>廊下・エレベーターホール</t>
    <rPh sb="0" eb="2">
      <t>ロウカ</t>
    </rPh>
    <phoneticPr fontId="3"/>
  </si>
  <si>
    <t>ホワイエ3</t>
    <phoneticPr fontId="3"/>
  </si>
  <si>
    <t>多目的研修室</t>
    <rPh sb="0" eb="3">
      <t>タモクテキ</t>
    </rPh>
    <rPh sb="3" eb="5">
      <t>ケンシュウ</t>
    </rPh>
    <rPh sb="5" eb="6">
      <t>シツ</t>
    </rPh>
    <phoneticPr fontId="3"/>
  </si>
  <si>
    <t>前室5</t>
    <rPh sb="0" eb="1">
      <t>マエ</t>
    </rPh>
    <rPh sb="1" eb="2">
      <t>シツ</t>
    </rPh>
    <phoneticPr fontId="3"/>
  </si>
  <si>
    <t>研修室1</t>
    <rPh sb="0" eb="3">
      <t>ケンシュウシツ</t>
    </rPh>
    <phoneticPr fontId="3"/>
  </si>
  <si>
    <t>研修室2</t>
    <rPh sb="0" eb="3">
      <t>ケンシュウシツ</t>
    </rPh>
    <phoneticPr fontId="3"/>
  </si>
  <si>
    <t>研修室3（ﾊﾟｿｺﾝ室）</t>
    <rPh sb="0" eb="3">
      <t>ケンシュウシツ</t>
    </rPh>
    <rPh sb="10" eb="11">
      <t>シツ</t>
    </rPh>
    <phoneticPr fontId="3"/>
  </si>
  <si>
    <t>繊維床</t>
    <rPh sb="0" eb="2">
      <t>センイ</t>
    </rPh>
    <rPh sb="2" eb="3">
      <t>ユカ</t>
    </rPh>
    <phoneticPr fontId="8"/>
  </si>
  <si>
    <t>除塵</t>
    <rPh sb="0" eb="1">
      <t>ジョ</t>
    </rPh>
    <rPh sb="1" eb="2">
      <t>チリ</t>
    </rPh>
    <phoneticPr fontId="8"/>
  </si>
  <si>
    <t>廊下1</t>
    <rPh sb="0" eb="2">
      <t>ロウカ</t>
    </rPh>
    <phoneticPr fontId="3"/>
  </si>
  <si>
    <t>工作室（工作・創作室）</t>
    <rPh sb="0" eb="2">
      <t>コウサク</t>
    </rPh>
    <rPh sb="2" eb="3">
      <t>シツ</t>
    </rPh>
    <rPh sb="4" eb="6">
      <t>コウサク</t>
    </rPh>
    <rPh sb="7" eb="9">
      <t>ソウサク</t>
    </rPh>
    <rPh sb="9" eb="10">
      <t>シツ</t>
    </rPh>
    <phoneticPr fontId="3"/>
  </si>
  <si>
    <t>調理実習室</t>
    <rPh sb="0" eb="2">
      <t>チョウリ</t>
    </rPh>
    <rPh sb="2" eb="5">
      <t>ジッシュウシツ</t>
    </rPh>
    <phoneticPr fontId="3"/>
  </si>
  <si>
    <t>和室1</t>
    <rPh sb="0" eb="2">
      <t>ワシツ</t>
    </rPh>
    <phoneticPr fontId="3"/>
  </si>
  <si>
    <t>和室2</t>
    <rPh sb="0" eb="2">
      <t>ワシツ</t>
    </rPh>
    <phoneticPr fontId="3"/>
  </si>
  <si>
    <t>茶室(和室3)</t>
    <rPh sb="0" eb="2">
      <t>チャシツ</t>
    </rPh>
    <rPh sb="3" eb="5">
      <t>ワシツ</t>
    </rPh>
    <phoneticPr fontId="3"/>
  </si>
  <si>
    <t>和室廊下</t>
    <rPh sb="0" eb="2">
      <t>ワシツ</t>
    </rPh>
    <rPh sb="2" eb="4">
      <t>ロウカ</t>
    </rPh>
    <phoneticPr fontId="3"/>
  </si>
  <si>
    <t>和室前室</t>
    <rPh sb="0" eb="2">
      <t>ワシツ</t>
    </rPh>
    <rPh sb="2" eb="3">
      <t>マエ</t>
    </rPh>
    <rPh sb="3" eb="4">
      <t>シツ</t>
    </rPh>
    <phoneticPr fontId="3"/>
  </si>
  <si>
    <t>水屋</t>
    <rPh sb="0" eb="1">
      <t>ミズ</t>
    </rPh>
    <rPh sb="1" eb="2">
      <t>ヤ</t>
    </rPh>
    <phoneticPr fontId="3"/>
  </si>
  <si>
    <t>湯沸室</t>
    <rPh sb="0" eb="2">
      <t>ユワカシ</t>
    </rPh>
    <rPh sb="2" eb="3">
      <t>シツ</t>
    </rPh>
    <phoneticPr fontId="3"/>
  </si>
  <si>
    <t>弾性床</t>
    <rPh sb="0" eb="2">
      <t>ダンセイ</t>
    </rPh>
    <rPh sb="2" eb="3">
      <t>ユカ</t>
    </rPh>
    <phoneticPr fontId="8"/>
  </si>
  <si>
    <t>除塵及び全面水拭き</t>
    <rPh sb="0" eb="1">
      <t>ジョ</t>
    </rPh>
    <rPh sb="1" eb="2">
      <t>チリ</t>
    </rPh>
    <rPh sb="2" eb="3">
      <t>オヨ</t>
    </rPh>
    <rPh sb="4" eb="6">
      <t>ゼンメン</t>
    </rPh>
    <rPh sb="6" eb="8">
      <t>ミズブ</t>
    </rPh>
    <phoneticPr fontId="8"/>
  </si>
  <si>
    <t>便所1(男子便所1)</t>
    <rPh sb="0" eb="2">
      <t>ベンジョ</t>
    </rPh>
    <rPh sb="4" eb="6">
      <t>ダンシ</t>
    </rPh>
    <rPh sb="6" eb="8">
      <t>ベンジョ</t>
    </rPh>
    <phoneticPr fontId="3"/>
  </si>
  <si>
    <t>便所・洗面所</t>
    <rPh sb="0" eb="2">
      <t>ベンジョ</t>
    </rPh>
    <rPh sb="3" eb="5">
      <t>センメン</t>
    </rPh>
    <rPh sb="5" eb="6">
      <t>ジョ</t>
    </rPh>
    <phoneticPr fontId="3"/>
  </si>
  <si>
    <t>弾性床又は硬質床</t>
    <rPh sb="0" eb="2">
      <t>ダンセイ</t>
    </rPh>
    <rPh sb="2" eb="3">
      <t>ユカ</t>
    </rPh>
    <rPh sb="3" eb="4">
      <t>マタ</t>
    </rPh>
    <rPh sb="5" eb="7">
      <t>コウシツ</t>
    </rPh>
    <rPh sb="7" eb="8">
      <t>ユカ</t>
    </rPh>
    <phoneticPr fontId="8"/>
  </si>
  <si>
    <t>便所1(女子便所1)</t>
    <rPh sb="0" eb="2">
      <t>ベンジョ</t>
    </rPh>
    <rPh sb="4" eb="6">
      <t>ジョシ</t>
    </rPh>
    <rPh sb="6" eb="8">
      <t>ベンジョ</t>
    </rPh>
    <phoneticPr fontId="3"/>
  </si>
  <si>
    <t>身障者便所1</t>
    <rPh sb="0" eb="3">
      <t>シンショウシャ</t>
    </rPh>
    <rPh sb="3" eb="5">
      <t>ベンジョ</t>
    </rPh>
    <phoneticPr fontId="3"/>
  </si>
  <si>
    <t>湯沸室1</t>
    <rPh sb="0" eb="1">
      <t>ユ</t>
    </rPh>
    <rPh sb="1" eb="2">
      <t>ワ</t>
    </rPh>
    <rPh sb="2" eb="3">
      <t>シツ</t>
    </rPh>
    <phoneticPr fontId="3"/>
  </si>
  <si>
    <t>練習室</t>
    <rPh sb="0" eb="3">
      <t>レンシュウシツ</t>
    </rPh>
    <phoneticPr fontId="3"/>
  </si>
  <si>
    <t>リハーサル室</t>
    <rPh sb="5" eb="6">
      <t>シツ</t>
    </rPh>
    <phoneticPr fontId="3"/>
  </si>
  <si>
    <t>控室1（楽屋1）</t>
    <rPh sb="0" eb="2">
      <t>ヒカエシツ</t>
    </rPh>
    <rPh sb="4" eb="6">
      <t>ガクヤ</t>
    </rPh>
    <phoneticPr fontId="3"/>
  </si>
  <si>
    <t>控室2（楽屋2）</t>
    <rPh sb="0" eb="2">
      <t>ヒカエシツ</t>
    </rPh>
    <rPh sb="4" eb="6">
      <t>ガクヤ</t>
    </rPh>
    <phoneticPr fontId="3"/>
  </si>
  <si>
    <t>控室3（楽屋3）</t>
    <rPh sb="0" eb="2">
      <t>ヒカエシツ</t>
    </rPh>
    <rPh sb="4" eb="6">
      <t>ガクヤ</t>
    </rPh>
    <phoneticPr fontId="3"/>
  </si>
  <si>
    <t>前室3</t>
    <rPh sb="0" eb="1">
      <t>マエ</t>
    </rPh>
    <rPh sb="1" eb="2">
      <t>シツ</t>
    </rPh>
    <phoneticPr fontId="3"/>
  </si>
  <si>
    <t>前室4</t>
    <rPh sb="0" eb="1">
      <t>マエ</t>
    </rPh>
    <rPh sb="1" eb="2">
      <t>シツ</t>
    </rPh>
    <phoneticPr fontId="3"/>
  </si>
  <si>
    <t>廊下3</t>
    <rPh sb="0" eb="2">
      <t>ロウカ</t>
    </rPh>
    <phoneticPr fontId="3"/>
  </si>
  <si>
    <t>湯沸室2</t>
    <rPh sb="0" eb="1">
      <t>ユ</t>
    </rPh>
    <rPh sb="1" eb="2">
      <t>ワ</t>
    </rPh>
    <rPh sb="2" eb="3">
      <t>シツ</t>
    </rPh>
    <phoneticPr fontId="3"/>
  </si>
  <si>
    <t>楽屋便所1</t>
    <rPh sb="0" eb="2">
      <t>ガクヤ</t>
    </rPh>
    <rPh sb="2" eb="4">
      <t>ベンジョ</t>
    </rPh>
    <phoneticPr fontId="3"/>
  </si>
  <si>
    <t>楽屋便所2</t>
    <rPh sb="0" eb="2">
      <t>ガクヤ</t>
    </rPh>
    <rPh sb="2" eb="4">
      <t>ベンジョ</t>
    </rPh>
    <phoneticPr fontId="3"/>
  </si>
  <si>
    <t>階段室1</t>
    <rPh sb="0" eb="2">
      <t>カイダン</t>
    </rPh>
    <rPh sb="2" eb="3">
      <t>シツ</t>
    </rPh>
    <phoneticPr fontId="3"/>
  </si>
  <si>
    <t>階段</t>
    <rPh sb="0" eb="2">
      <t>カイダン</t>
    </rPh>
    <phoneticPr fontId="3"/>
  </si>
  <si>
    <t>階段室2</t>
    <rPh sb="0" eb="2">
      <t>カイダン</t>
    </rPh>
    <rPh sb="2" eb="3">
      <t>シツ</t>
    </rPh>
    <phoneticPr fontId="3"/>
  </si>
  <si>
    <t>客席</t>
    <rPh sb="0" eb="2">
      <t>キャクセキ</t>
    </rPh>
    <phoneticPr fontId="3"/>
  </si>
  <si>
    <t>前室1</t>
    <rPh sb="0" eb="1">
      <t>マエ</t>
    </rPh>
    <rPh sb="1" eb="2">
      <t>シツ</t>
    </rPh>
    <phoneticPr fontId="3"/>
  </si>
  <si>
    <t>前室2</t>
    <rPh sb="0" eb="1">
      <t>マエ</t>
    </rPh>
    <rPh sb="1" eb="2">
      <t>シツ</t>
    </rPh>
    <phoneticPr fontId="3"/>
  </si>
  <si>
    <t>廊下4</t>
    <rPh sb="0" eb="2">
      <t>ロウカ</t>
    </rPh>
    <phoneticPr fontId="3"/>
  </si>
  <si>
    <t>階段3</t>
    <rPh sb="0" eb="2">
      <t>カイダン</t>
    </rPh>
    <phoneticPr fontId="3"/>
  </si>
  <si>
    <t>ホワイエ1</t>
    <phoneticPr fontId="3"/>
  </si>
  <si>
    <t>市民ギャラリー（町民ギャラリー）</t>
    <rPh sb="0" eb="2">
      <t>シミン</t>
    </rPh>
    <rPh sb="8" eb="10">
      <t>チョウミン</t>
    </rPh>
    <phoneticPr fontId="3"/>
  </si>
  <si>
    <t>男子便所2</t>
    <rPh sb="0" eb="2">
      <t>ダンシ</t>
    </rPh>
    <rPh sb="2" eb="4">
      <t>ベンジョ</t>
    </rPh>
    <phoneticPr fontId="3"/>
  </si>
  <si>
    <t>女子便所2</t>
    <rPh sb="0" eb="2">
      <t>ジョシ</t>
    </rPh>
    <rPh sb="2" eb="4">
      <t>ベンジョ</t>
    </rPh>
    <phoneticPr fontId="3"/>
  </si>
  <si>
    <t>身障者便所2</t>
    <rPh sb="0" eb="3">
      <t>シンショウシャ</t>
    </rPh>
    <rPh sb="3" eb="5">
      <t>ベンジョ</t>
    </rPh>
    <phoneticPr fontId="3"/>
  </si>
  <si>
    <t>喫煙コーナー</t>
    <rPh sb="0" eb="2">
      <t>キツエン</t>
    </rPh>
    <phoneticPr fontId="3"/>
  </si>
  <si>
    <t>風除室2</t>
    <rPh sb="0" eb="3">
      <t>フウジョシツ</t>
    </rPh>
    <phoneticPr fontId="3"/>
  </si>
  <si>
    <t>風除室3</t>
    <rPh sb="0" eb="3">
      <t>フウジョシツ</t>
    </rPh>
    <phoneticPr fontId="3"/>
  </si>
  <si>
    <t>自販機ｺｰﾅｰ</t>
    <rPh sb="0" eb="3">
      <t>ジハンキ</t>
    </rPh>
    <phoneticPr fontId="3"/>
  </si>
  <si>
    <t>湯沸室3</t>
    <rPh sb="0" eb="2">
      <t>ユワカ</t>
    </rPh>
    <rPh sb="2" eb="3">
      <t>シツ</t>
    </rPh>
    <phoneticPr fontId="3"/>
  </si>
  <si>
    <t>便所3(男子便所3)</t>
    <rPh sb="0" eb="2">
      <t>ベンジョ</t>
    </rPh>
    <rPh sb="4" eb="6">
      <t>ダンシ</t>
    </rPh>
    <rPh sb="6" eb="8">
      <t>ベンジョ</t>
    </rPh>
    <phoneticPr fontId="3"/>
  </si>
  <si>
    <t>便所3(女子便所3)</t>
    <rPh sb="0" eb="2">
      <t>ベンジョ</t>
    </rPh>
    <rPh sb="4" eb="6">
      <t>ジョシ</t>
    </rPh>
    <rPh sb="6" eb="8">
      <t>ベンジョ</t>
    </rPh>
    <phoneticPr fontId="3"/>
  </si>
  <si>
    <t>身障者便所3</t>
    <rPh sb="0" eb="3">
      <t>シンショウシャ</t>
    </rPh>
    <rPh sb="3" eb="5">
      <t>ベンジョ</t>
    </rPh>
    <phoneticPr fontId="3"/>
  </si>
  <si>
    <t>前室6</t>
    <rPh sb="0" eb="1">
      <t>マエ</t>
    </rPh>
    <rPh sb="1" eb="2">
      <t>シツ</t>
    </rPh>
    <phoneticPr fontId="3"/>
  </si>
  <si>
    <t>学習室(視聴覚室)</t>
    <rPh sb="0" eb="3">
      <t>ガクシュウシツ</t>
    </rPh>
    <rPh sb="4" eb="7">
      <t>シチョウカク</t>
    </rPh>
    <rPh sb="7" eb="8">
      <t>シツ</t>
    </rPh>
    <phoneticPr fontId="3"/>
  </si>
  <si>
    <t>２営業日に１度清掃実施</t>
    <rPh sb="1" eb="4">
      <t>エイギョウビ</t>
    </rPh>
    <rPh sb="6" eb="7">
      <t>ド</t>
    </rPh>
    <rPh sb="7" eb="9">
      <t>セイソウ</t>
    </rPh>
    <rPh sb="9" eb="11">
      <t>ジッシ</t>
    </rPh>
    <phoneticPr fontId="3"/>
  </si>
  <si>
    <t>児童用便所</t>
    <rPh sb="0" eb="2">
      <t>ジドウ</t>
    </rPh>
    <rPh sb="2" eb="3">
      <t>ヨウ</t>
    </rPh>
    <rPh sb="3" eb="5">
      <t>ベンジョ</t>
    </rPh>
    <phoneticPr fontId="3"/>
  </si>
  <si>
    <t>前室7</t>
    <rPh sb="0" eb="1">
      <t>マエ</t>
    </rPh>
    <rPh sb="1" eb="2">
      <t>シツ</t>
    </rPh>
    <phoneticPr fontId="3"/>
  </si>
  <si>
    <t>図書閲覧室</t>
    <rPh sb="0" eb="2">
      <t>トショ</t>
    </rPh>
    <rPh sb="2" eb="3">
      <t>エツ</t>
    </rPh>
    <rPh sb="3" eb="4">
      <t>ラン</t>
    </rPh>
    <rPh sb="4" eb="5">
      <t>シツ</t>
    </rPh>
    <phoneticPr fontId="3"/>
  </si>
  <si>
    <t>くつろぎコーナー</t>
    <phoneticPr fontId="3"/>
  </si>
  <si>
    <t>古文書展示閲覧ｺｰﾅｰ</t>
    <rPh sb="0" eb="2">
      <t>コブン</t>
    </rPh>
    <rPh sb="2" eb="3">
      <t>ショ</t>
    </rPh>
    <rPh sb="3" eb="5">
      <t>テンジ</t>
    </rPh>
    <rPh sb="5" eb="7">
      <t>エツラン</t>
    </rPh>
    <phoneticPr fontId="3"/>
  </si>
  <si>
    <t>録音室</t>
    <rPh sb="0" eb="2">
      <t>ロクオン</t>
    </rPh>
    <rPh sb="2" eb="3">
      <t>シツ</t>
    </rPh>
    <phoneticPr fontId="3"/>
  </si>
  <si>
    <t>倉庫3</t>
    <rPh sb="0" eb="2">
      <t>ソウコ</t>
    </rPh>
    <phoneticPr fontId="3"/>
  </si>
  <si>
    <t>ホワイエ2</t>
    <phoneticPr fontId="3"/>
  </si>
  <si>
    <t>調整室</t>
    <rPh sb="0" eb="3">
      <t>チョウセイシツ</t>
    </rPh>
    <phoneticPr fontId="3"/>
  </si>
  <si>
    <t>階段室3</t>
    <rPh sb="0" eb="2">
      <t>カイダン</t>
    </rPh>
    <rPh sb="2" eb="3">
      <t>シツ</t>
    </rPh>
    <phoneticPr fontId="3"/>
  </si>
  <si>
    <t>フォロースポットライト室</t>
    <rPh sb="11" eb="12">
      <t>シツ</t>
    </rPh>
    <phoneticPr fontId="3"/>
  </si>
  <si>
    <t>小計</t>
    <rPh sb="0" eb="2">
      <t>ショウケイ</t>
    </rPh>
    <phoneticPr fontId="3"/>
  </si>
  <si>
    <t>床の日常清掃　合計</t>
    <rPh sb="0" eb="1">
      <t>ユカ</t>
    </rPh>
    <rPh sb="2" eb="4">
      <t>ニチジョウ</t>
    </rPh>
    <rPh sb="4" eb="6">
      <t>セイソウ</t>
    </rPh>
    <rPh sb="7" eb="9">
      <t>ゴウケイ</t>
    </rPh>
    <phoneticPr fontId="3"/>
  </si>
  <si>
    <t>２　床以外の日常清掃</t>
    <rPh sb="2" eb="3">
      <t>ユカ</t>
    </rPh>
    <rPh sb="3" eb="5">
      <t>イガイ</t>
    </rPh>
    <rPh sb="6" eb="8">
      <t>ニチジョウ</t>
    </rPh>
    <rPh sb="8" eb="10">
      <t>セイソウ</t>
    </rPh>
    <phoneticPr fontId="3"/>
  </si>
  <si>
    <t>単価</t>
    <rPh sb="0" eb="2">
      <t>タンカ</t>
    </rPh>
    <phoneticPr fontId="3"/>
  </si>
  <si>
    <t>フロアマット除塵、扉ガラス部分拭き、什器備品除塵、ごみ収集及び金属部分除塵</t>
    <rPh sb="6" eb="8">
      <t>ジョジン</t>
    </rPh>
    <rPh sb="9" eb="10">
      <t>トビラ</t>
    </rPh>
    <rPh sb="13" eb="15">
      <t>ブブン</t>
    </rPh>
    <rPh sb="15" eb="16">
      <t>フ</t>
    </rPh>
    <rPh sb="18" eb="20">
      <t>ジュウキ</t>
    </rPh>
    <rPh sb="20" eb="22">
      <t>ビヒン</t>
    </rPh>
    <rPh sb="22" eb="24">
      <t>ジョジン</t>
    </rPh>
    <rPh sb="27" eb="29">
      <t>シュウシュウ</t>
    </rPh>
    <rPh sb="29" eb="30">
      <t>オヨ</t>
    </rPh>
    <rPh sb="31" eb="33">
      <t>キンゾク</t>
    </rPh>
    <rPh sb="33" eb="35">
      <t>ブブン</t>
    </rPh>
    <rPh sb="35" eb="37">
      <t>ジョジン</t>
    </rPh>
    <phoneticPr fontId="8"/>
  </si>
  <si>
    <t>便所・洗面所</t>
    <rPh sb="0" eb="2">
      <t>ベンジョ</t>
    </rPh>
    <rPh sb="3" eb="5">
      <t>センメン</t>
    </rPh>
    <rPh sb="5" eb="6">
      <t>ジョ</t>
    </rPh>
    <phoneticPr fontId="8"/>
  </si>
  <si>
    <t>ごみ収集、扉・便所面台へだて部分拭き、洗面台及び水栓拭き、鏡拭き、衛生器具洗浄、衛生消耗品補充及び汚物収集</t>
    <rPh sb="2" eb="4">
      <t>シュウシュウ</t>
    </rPh>
    <rPh sb="5" eb="6">
      <t>トビラ</t>
    </rPh>
    <rPh sb="7" eb="9">
      <t>ベンジョ</t>
    </rPh>
    <rPh sb="9" eb="11">
      <t>メンダイ</t>
    </rPh>
    <rPh sb="14" eb="16">
      <t>ブブン</t>
    </rPh>
    <rPh sb="16" eb="17">
      <t>フ</t>
    </rPh>
    <rPh sb="19" eb="22">
      <t>センメンダイ</t>
    </rPh>
    <rPh sb="22" eb="23">
      <t>オヨ</t>
    </rPh>
    <rPh sb="24" eb="26">
      <t>スイセン</t>
    </rPh>
    <rPh sb="26" eb="27">
      <t>フ</t>
    </rPh>
    <rPh sb="29" eb="30">
      <t>カガミ</t>
    </rPh>
    <rPh sb="30" eb="31">
      <t>フ</t>
    </rPh>
    <rPh sb="33" eb="35">
      <t>エイセイ</t>
    </rPh>
    <rPh sb="35" eb="37">
      <t>キグ</t>
    </rPh>
    <rPh sb="37" eb="39">
      <t>センジョウ</t>
    </rPh>
    <rPh sb="40" eb="42">
      <t>エイセイ</t>
    </rPh>
    <rPh sb="42" eb="44">
      <t>ショウモウ</t>
    </rPh>
    <rPh sb="44" eb="45">
      <t>ヒン</t>
    </rPh>
    <rPh sb="45" eb="47">
      <t>ホジュウ</t>
    </rPh>
    <rPh sb="47" eb="48">
      <t>オヨ</t>
    </rPh>
    <rPh sb="49" eb="51">
      <t>オブツ</t>
    </rPh>
    <rPh sb="51" eb="53">
      <t>シュウシュウ</t>
    </rPh>
    <phoneticPr fontId="8"/>
  </si>
  <si>
    <t>床100㎡1回当り</t>
    <rPh sb="0" eb="1">
      <t>ユカ</t>
    </rPh>
    <rPh sb="6" eb="7">
      <t>カイ</t>
    </rPh>
    <rPh sb="7" eb="8">
      <t>アタ</t>
    </rPh>
    <phoneticPr fontId="3"/>
  </si>
  <si>
    <t>湯沸室</t>
    <rPh sb="0" eb="2">
      <t>ユワ</t>
    </rPh>
    <rPh sb="2" eb="3">
      <t>シツ</t>
    </rPh>
    <phoneticPr fontId="8"/>
  </si>
  <si>
    <t>流し台洗浄及び厨芥収集</t>
    <rPh sb="0" eb="1">
      <t>ナガ</t>
    </rPh>
    <rPh sb="2" eb="3">
      <t>ダイ</t>
    </rPh>
    <rPh sb="3" eb="5">
      <t>センジョウ</t>
    </rPh>
    <rPh sb="5" eb="6">
      <t>オヨ</t>
    </rPh>
    <rPh sb="7" eb="9">
      <t>チュウカイ</t>
    </rPh>
    <rPh sb="9" eb="11">
      <t>シュウシュウ</t>
    </rPh>
    <phoneticPr fontId="8"/>
  </si>
  <si>
    <t>床以外の日常清掃　合計</t>
    <rPh sb="0" eb="1">
      <t>ユカ</t>
    </rPh>
    <rPh sb="1" eb="3">
      <t>イガイ</t>
    </rPh>
    <rPh sb="4" eb="6">
      <t>ニチジョウ</t>
    </rPh>
    <rPh sb="6" eb="8">
      <t>セイソウ</t>
    </rPh>
    <rPh sb="9" eb="11">
      <t>ゴウケイ</t>
    </rPh>
    <phoneticPr fontId="3"/>
  </si>
  <si>
    <t>３　日常巡回清掃</t>
    <rPh sb="2" eb="4">
      <t>ニチジョウ</t>
    </rPh>
    <rPh sb="4" eb="6">
      <t>ジュンカイ</t>
    </rPh>
    <rPh sb="6" eb="8">
      <t>セイソウ</t>
    </rPh>
    <phoneticPr fontId="3"/>
  </si>
  <si>
    <t>日常巡回清掃　合計</t>
    <rPh sb="0" eb="2">
      <t>ニチジョウ</t>
    </rPh>
    <rPh sb="2" eb="4">
      <t>ジュンカイ</t>
    </rPh>
    <rPh sb="4" eb="6">
      <t>セイソウ</t>
    </rPh>
    <rPh sb="7" eb="9">
      <t>ゴウケイ</t>
    </rPh>
    <phoneticPr fontId="3"/>
  </si>
  <si>
    <t>４　床の定期清掃</t>
    <rPh sb="2" eb="3">
      <t>ユカ</t>
    </rPh>
    <rPh sb="4" eb="6">
      <t>テイキ</t>
    </rPh>
    <rPh sb="6" eb="8">
      <t>セイソウ</t>
    </rPh>
    <phoneticPr fontId="3"/>
  </si>
  <si>
    <t>事務室1</t>
    <rPh sb="0" eb="3">
      <t>ジムシツ</t>
    </rPh>
    <phoneticPr fontId="3"/>
  </si>
  <si>
    <t>事務室</t>
    <rPh sb="0" eb="3">
      <t>ジムシツ</t>
    </rPh>
    <phoneticPr fontId="8"/>
  </si>
  <si>
    <t>洗浄</t>
    <rPh sb="0" eb="2">
      <t>センジョウ</t>
    </rPh>
    <phoneticPr fontId="8"/>
  </si>
  <si>
    <t>館長室</t>
    <rPh sb="0" eb="2">
      <t>カンチョウ</t>
    </rPh>
    <rPh sb="2" eb="3">
      <t>シツ</t>
    </rPh>
    <phoneticPr fontId="3"/>
  </si>
  <si>
    <t>準備室</t>
    <rPh sb="0" eb="2">
      <t>ジュンビ</t>
    </rPh>
    <rPh sb="2" eb="3">
      <t>シツ</t>
    </rPh>
    <phoneticPr fontId="3"/>
  </si>
  <si>
    <t>会議室</t>
    <rPh sb="0" eb="3">
      <t>カイギシツ</t>
    </rPh>
    <phoneticPr fontId="8"/>
  </si>
  <si>
    <t>表面洗浄</t>
    <rPh sb="0" eb="2">
      <t>ヒョウメン</t>
    </rPh>
    <rPh sb="2" eb="4">
      <t>センジョウ</t>
    </rPh>
    <phoneticPr fontId="8"/>
  </si>
  <si>
    <t>弾性床又は木製床</t>
    <rPh sb="3" eb="4">
      <t>マタ</t>
    </rPh>
    <rPh sb="5" eb="7">
      <t>モクセイ</t>
    </rPh>
    <rPh sb="7" eb="8">
      <t>ユカ</t>
    </rPh>
    <phoneticPr fontId="8"/>
  </si>
  <si>
    <t>木製床</t>
    <rPh sb="0" eb="2">
      <t>モクセイ</t>
    </rPh>
    <rPh sb="2" eb="3">
      <t>ユカ</t>
    </rPh>
    <phoneticPr fontId="3"/>
  </si>
  <si>
    <t>階段</t>
    <rPh sb="0" eb="2">
      <t>カイダン</t>
    </rPh>
    <phoneticPr fontId="8"/>
  </si>
  <si>
    <t>図書館事務室</t>
    <rPh sb="0" eb="2">
      <t>トショ</t>
    </rPh>
    <rPh sb="2" eb="3">
      <t>カン</t>
    </rPh>
    <rPh sb="3" eb="5">
      <t>ジム</t>
    </rPh>
    <rPh sb="5" eb="6">
      <t>シツ</t>
    </rPh>
    <phoneticPr fontId="3"/>
  </si>
  <si>
    <t>閉架書庫</t>
    <rPh sb="0" eb="1">
      <t>ヘイ</t>
    </rPh>
    <rPh sb="1" eb="2">
      <t>カ</t>
    </rPh>
    <rPh sb="2" eb="4">
      <t>ショコ</t>
    </rPh>
    <phoneticPr fontId="3"/>
  </si>
  <si>
    <t>床の定期清掃　合計</t>
    <rPh sb="0" eb="1">
      <t>ユカ</t>
    </rPh>
    <rPh sb="2" eb="4">
      <t>テイキ</t>
    </rPh>
    <rPh sb="4" eb="6">
      <t>セイソウ</t>
    </rPh>
    <rPh sb="7" eb="9">
      <t>ゴウケイ</t>
    </rPh>
    <phoneticPr fontId="3"/>
  </si>
  <si>
    <t>５　床以外の定期清掃</t>
    <rPh sb="2" eb="3">
      <t>ユカ</t>
    </rPh>
    <rPh sb="3" eb="5">
      <t>イガイ</t>
    </rPh>
    <rPh sb="6" eb="8">
      <t>テイキ</t>
    </rPh>
    <rPh sb="8" eb="10">
      <t>セイソウ</t>
    </rPh>
    <phoneticPr fontId="3"/>
  </si>
  <si>
    <t>作業部位</t>
    <rPh sb="0" eb="2">
      <t>サギョウ</t>
    </rPh>
    <rPh sb="2" eb="4">
      <t>ブイ</t>
    </rPh>
    <phoneticPr fontId="3"/>
  </si>
  <si>
    <t>窓ガラス</t>
    <rPh sb="0" eb="1">
      <t>マド</t>
    </rPh>
    <phoneticPr fontId="3"/>
  </si>
  <si>
    <t>洗浄</t>
    <rPh sb="0" eb="2">
      <t>センジョウ</t>
    </rPh>
    <phoneticPr fontId="3"/>
  </si>
  <si>
    <t>喫煙スペース以外</t>
    <rPh sb="0" eb="2">
      <t>キツエン</t>
    </rPh>
    <rPh sb="6" eb="8">
      <t>イガイ</t>
    </rPh>
    <phoneticPr fontId="3"/>
  </si>
  <si>
    <t>照明器具</t>
    <rPh sb="0" eb="2">
      <t>ショウメイ</t>
    </rPh>
    <rPh sb="2" eb="4">
      <t>キグ</t>
    </rPh>
    <phoneticPr fontId="8"/>
  </si>
  <si>
    <t>管球・反射板拭き</t>
    <rPh sb="0" eb="1">
      <t>カン</t>
    </rPh>
    <rPh sb="1" eb="2">
      <t>キュウ</t>
    </rPh>
    <rPh sb="3" eb="5">
      <t>ハンシャ</t>
    </rPh>
    <rPh sb="5" eb="6">
      <t>バン</t>
    </rPh>
    <rPh sb="6" eb="7">
      <t>フ</t>
    </rPh>
    <phoneticPr fontId="8"/>
  </si>
  <si>
    <t>吹出口・吸込口</t>
    <rPh sb="0" eb="2">
      <t>フキダ</t>
    </rPh>
    <rPh sb="2" eb="3">
      <t>クチ</t>
    </rPh>
    <rPh sb="4" eb="6">
      <t>スイコ</t>
    </rPh>
    <rPh sb="6" eb="7">
      <t>クチ</t>
    </rPh>
    <phoneticPr fontId="8"/>
  </si>
  <si>
    <t>吹出口、吸込口（風量調整器）、その周辺洗浄 （吹出口）</t>
    <rPh sb="0" eb="2">
      <t>フキダシ</t>
    </rPh>
    <rPh sb="2" eb="3">
      <t>グチ</t>
    </rPh>
    <rPh sb="4" eb="6">
      <t>スイコ</t>
    </rPh>
    <rPh sb="6" eb="7">
      <t>グチ</t>
    </rPh>
    <rPh sb="8" eb="10">
      <t>フウリョウ</t>
    </rPh>
    <rPh sb="10" eb="13">
      <t>チョウセイキ</t>
    </rPh>
    <rPh sb="17" eb="19">
      <t>シュウヘン</t>
    </rPh>
    <rPh sb="19" eb="21">
      <t>センジョウ</t>
    </rPh>
    <rPh sb="23" eb="25">
      <t>フキダシ</t>
    </rPh>
    <rPh sb="25" eb="26">
      <t>グチ</t>
    </rPh>
    <phoneticPr fontId="3"/>
  </si>
  <si>
    <t>床以外の定期清掃　合計</t>
    <rPh sb="0" eb="1">
      <t>ユカ</t>
    </rPh>
    <rPh sb="1" eb="3">
      <t>イガイ</t>
    </rPh>
    <rPh sb="4" eb="6">
      <t>テイキ</t>
    </rPh>
    <rPh sb="6" eb="8">
      <t>セイソウ</t>
    </rPh>
    <rPh sb="9" eb="11">
      <t>ゴウケイ</t>
    </rPh>
    <phoneticPr fontId="3"/>
  </si>
  <si>
    <t>６　ごみ運搬処理</t>
    <rPh sb="4" eb="6">
      <t>ウンパン</t>
    </rPh>
    <rPh sb="6" eb="8">
      <t>ショリ</t>
    </rPh>
    <phoneticPr fontId="3"/>
  </si>
  <si>
    <t>ごみ運搬処理　合計</t>
    <rPh sb="2" eb="4">
      <t>ウンパン</t>
    </rPh>
    <rPh sb="4" eb="6">
      <t>ショリ</t>
    </rPh>
    <rPh sb="7" eb="9">
      <t>ゴウケイ</t>
    </rPh>
    <phoneticPr fontId="3"/>
  </si>
  <si>
    <t>７　建物外部の定期清掃</t>
    <rPh sb="2" eb="4">
      <t>タテモノ</t>
    </rPh>
    <rPh sb="4" eb="6">
      <t>ガイブ</t>
    </rPh>
    <rPh sb="7" eb="9">
      <t>テイキ</t>
    </rPh>
    <rPh sb="9" eb="11">
      <t>セイソウ</t>
    </rPh>
    <phoneticPr fontId="3"/>
  </si>
  <si>
    <t>建物外部の定期清掃　合計</t>
    <rPh sb="0" eb="2">
      <t>タテモノ</t>
    </rPh>
    <rPh sb="2" eb="4">
      <t>ガイブ</t>
    </rPh>
    <rPh sb="5" eb="7">
      <t>テイキ</t>
    </rPh>
    <rPh sb="7" eb="9">
      <t>セイソウ</t>
    </rPh>
    <rPh sb="10" eb="12">
      <t>ゴウケイ</t>
    </rPh>
    <phoneticPr fontId="3"/>
  </si>
  <si>
    <t>８　建物外部の日常清掃</t>
    <rPh sb="2" eb="4">
      <t>タテモノ</t>
    </rPh>
    <rPh sb="4" eb="6">
      <t>ガイブ</t>
    </rPh>
    <rPh sb="7" eb="9">
      <t>ニチジョウ</t>
    </rPh>
    <rPh sb="9" eb="11">
      <t>セイソウ</t>
    </rPh>
    <phoneticPr fontId="3"/>
  </si>
  <si>
    <t>建物外部の日常清掃　合計</t>
    <rPh sb="0" eb="2">
      <t>タテモノ</t>
    </rPh>
    <rPh sb="2" eb="4">
      <t>ガイブ</t>
    </rPh>
    <rPh sb="5" eb="7">
      <t>ニチジョウ</t>
    </rPh>
    <rPh sb="7" eb="9">
      <t>セイソウ</t>
    </rPh>
    <rPh sb="10" eb="1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</si>
</sst>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;&quot;△ &quot;#,##0.00"/>
    <numFmt numFmtId="177" formatCode="0.000"/>
  </numFmts>
  <fonts count="14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FG丸ｺﾞｼｯｸ体Ca-L"/>
      <family val="3"/>
      <charset val="128"/>
    </font>
    <font>
      <sz val="18"/>
      <color indexed="54"/>
      <name val="游ゴシック Light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FG丸ｺﾞｼｯｸ体Ca-L"/>
      <family val="3"/>
      <charset val="128"/>
    </font>
    <font>
      <sz val="14"/>
      <color indexed="8"/>
      <name val="ＭＳ Ｐゴシック"/>
      <family val="3"/>
      <charset val="128"/>
    </font>
    <font>
      <sz val="11"/>
      <name val="游ゴシック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6" fillId="0" borderId="0"/>
  </cellStyleXfs>
  <cellXfs count="59">
    <xf numFmtId="0" fontId="0" fillId="0" borderId="0" xfId="0"/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40" fontId="4" fillId="0" borderId="0" xfId="1" applyNumberFormat="1" applyFont="1" applyFill="1">
      <alignment vertical="center"/>
    </xf>
    <xf numFmtId="38" fontId="4" fillId="0" borderId="0" xfId="1" applyFont="1" applyFill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40" fontId="5" fillId="2" borderId="1" xfId="1" applyNumberFormat="1" applyFont="1" applyFill="1" applyBorder="1" applyAlignment="1">
      <alignment horizontal="center" vertical="center" wrapText="1"/>
    </xf>
    <xf numFmtId="38" fontId="5" fillId="2" borderId="1" xfId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7" fillId="0" borderId="1" xfId="2" applyFont="1" applyFill="1" applyBorder="1" applyAlignment="1">
      <alignment vertical="center"/>
    </xf>
    <xf numFmtId="0" fontId="7" fillId="0" borderId="1" xfId="2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 shrinkToFit="1"/>
    </xf>
    <xf numFmtId="0" fontId="0" fillId="4" borderId="1" xfId="0" applyFill="1" applyBorder="1" applyAlignment="1">
      <alignment vertical="center" wrapText="1"/>
    </xf>
    <xf numFmtId="176" fontId="7" fillId="0" borderId="1" xfId="2" applyNumberFormat="1" applyFont="1" applyFill="1" applyBorder="1" applyAlignment="1">
      <alignment vertical="center"/>
    </xf>
    <xf numFmtId="40" fontId="4" fillId="4" borderId="1" xfId="1" applyNumberFormat="1" applyFont="1" applyFill="1" applyBorder="1" applyAlignment="1">
      <alignment vertical="center" wrapText="1"/>
    </xf>
    <xf numFmtId="38" fontId="4" fillId="0" borderId="1" xfId="1" applyFont="1" applyFill="1" applyBorder="1" applyAlignment="1">
      <alignment vertical="center" wrapText="1"/>
    </xf>
    <xf numFmtId="0" fontId="0" fillId="0" borderId="0" xfId="0" applyNumberForma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7" fillId="5" borderId="1" xfId="2" applyFont="1" applyFill="1" applyBorder="1" applyAlignment="1">
      <alignment vertical="center"/>
    </xf>
    <xf numFmtId="0" fontId="7" fillId="6" borderId="1" xfId="2" applyFont="1" applyFill="1" applyBorder="1" applyAlignment="1">
      <alignment vertical="center"/>
    </xf>
    <xf numFmtId="0" fontId="10" fillId="3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1" fillId="0" borderId="1" xfId="2" applyFont="1" applyFill="1" applyBorder="1" applyAlignment="1">
      <alignment vertical="center"/>
    </xf>
    <xf numFmtId="0" fontId="7" fillId="4" borderId="1" xfId="2" applyFont="1" applyFill="1" applyBorder="1" applyAlignment="1">
      <alignment vertical="center"/>
    </xf>
    <xf numFmtId="0" fontId="7" fillId="2" borderId="1" xfId="2" applyFont="1" applyFill="1" applyBorder="1" applyAlignment="1">
      <alignment vertical="center"/>
    </xf>
    <xf numFmtId="0" fontId="0" fillId="0" borderId="0" xfId="0" applyFill="1" applyAlignment="1">
      <alignment vertical="center" wrapText="1"/>
    </xf>
    <xf numFmtId="0" fontId="12" fillId="2" borderId="1" xfId="0" applyFont="1" applyFill="1" applyBorder="1" applyAlignment="1">
      <alignment horizontal="center" vertical="center"/>
    </xf>
    <xf numFmtId="38" fontId="12" fillId="2" borderId="1" xfId="1" applyNumberFormat="1" applyFont="1" applyFill="1" applyBorder="1" applyAlignment="1">
      <alignment vertical="center" wrapText="1"/>
    </xf>
    <xf numFmtId="38" fontId="12" fillId="2" borderId="1" xfId="1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 shrinkToFit="1"/>
    </xf>
    <xf numFmtId="0" fontId="0" fillId="0" borderId="0" xfId="0" applyFill="1" applyAlignment="1">
      <alignment vertical="center" shrinkToFit="1"/>
    </xf>
    <xf numFmtId="176" fontId="0" fillId="0" borderId="0" xfId="0" applyNumberFormat="1" applyFill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 wrapText="1"/>
    </xf>
    <xf numFmtId="177" fontId="0" fillId="4" borderId="1" xfId="0" applyNumberFormat="1" applyFill="1" applyBorder="1" applyAlignment="1">
      <alignment vertical="center" wrapText="1"/>
    </xf>
    <xf numFmtId="176" fontId="7" fillId="0" borderId="4" xfId="2" applyNumberFormat="1" applyFont="1" applyFill="1" applyBorder="1" applyAlignment="1">
      <alignment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40" fontId="12" fillId="2" borderId="1" xfId="1" applyNumberFormat="1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 shrinkToFit="1"/>
    </xf>
    <xf numFmtId="0" fontId="12" fillId="2" borderId="5" xfId="0" applyFont="1" applyFill="1" applyBorder="1" applyAlignment="1">
      <alignment horizontal="center" vertical="center" wrapText="1" shrinkToFit="1"/>
    </xf>
    <xf numFmtId="0" fontId="12" fillId="2" borderId="6" xfId="0" applyFont="1" applyFill="1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 shrinkToFit="1"/>
    </xf>
    <xf numFmtId="177" fontId="6" fillId="4" borderId="1" xfId="0" applyNumberFormat="1" applyFont="1" applyFill="1" applyBorder="1" applyAlignment="1">
      <alignment vertical="center" wrapText="1"/>
    </xf>
    <xf numFmtId="40" fontId="6" fillId="4" borderId="1" xfId="1" applyNumberFormat="1" applyFont="1" applyFill="1" applyBorder="1" applyAlignment="1">
      <alignment vertical="center" wrapText="1"/>
    </xf>
    <xf numFmtId="38" fontId="6" fillId="0" borderId="1" xfId="1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/>
    </xf>
    <xf numFmtId="0" fontId="0" fillId="7" borderId="1" xfId="0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38" fontId="12" fillId="2" borderId="1" xfId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_①清掃内訳表★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1801\g-018035-$\&#12304;&#24120;&#29992;&#12539;&#24120;&#32622;&#12539;&#22238;&#31572;&#12305;\&#12304;&#24120;&#29992;&#12305;06%20&#22996;&#35351;&#22865;&#32004;&#9675;\R05&#22996;&#35351;&#22865;&#32004;&#12501;&#12457;&#12523;&#12480;\&#28165;&#25475;&#22865;&#32004;\&#20844;&#21578;&#20282;\01&#20844;&#21578;&#27770;&#35009;&#28155;&#20184;&#29992;\&#20181;&#27096;&#26360;&#22259;&#38754;&#31561;\&#28168;&#65289;01%20&#30000;&#20027;&#20024;&#12381;&#12424;&#39080;&#12507;&#12540;&#12523;%20&#31309;&#31639;&#12471;&#12473;&#12486;&#12512;&#65288;&#28165;&#25475;&#38754;&#31309;2,000&#13217;&#36229;5,000&#13217;&#20197;&#19979;&#65289;&#20196;&#21644;&#20803;&#24180;&#24230;&#21442;&#32771;%20&#27770;&#35009;&#2999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労務単価・諸経費率"/>
      <sheetName val="単価表（2,000㎡-5,000㎡）"/>
      <sheetName val="設計書"/>
      <sheetName val="入力用"/>
      <sheetName val="リスト"/>
      <sheetName val="予算要求"/>
      <sheetName val="清掃頻度"/>
    </sheetNames>
    <sheetDataSet>
      <sheetData sheetId="0"/>
      <sheetData sheetId="1">
        <row r="5">
          <cell r="N5" t="str">
            <v>玄関ホール弾性床、硬質床又は木製床除塵及び部分水拭き</v>
          </cell>
          <cell r="O5">
            <v>2.5430000000000001</v>
          </cell>
        </row>
        <row r="6">
          <cell r="N6" t="str">
            <v>事務室、会議室弾性床又は木製床除塵及び部分水拭き</v>
          </cell>
          <cell r="O6">
            <v>2.79</v>
          </cell>
        </row>
        <row r="7">
          <cell r="N7" t="str">
            <v>事務室、会議室繊維床除塵</v>
          </cell>
          <cell r="O7">
            <v>3.577</v>
          </cell>
        </row>
        <row r="8">
          <cell r="N8" t="str">
            <v>廊下・エレベーターホール弾性床、硬質床又は木製床除塵及び部分水拭き</v>
          </cell>
          <cell r="O8">
            <v>2.5430000000000001</v>
          </cell>
        </row>
        <row r="9">
          <cell r="N9" t="str">
            <v>廊下・エレベーターホール繊維床除塵</v>
          </cell>
          <cell r="O9">
            <v>4.26</v>
          </cell>
        </row>
        <row r="10">
          <cell r="N10" t="str">
            <v>便所・洗面所弾性床又は硬質床除塵及び全面水拭き</v>
          </cell>
          <cell r="O10">
            <v>8.9390000000000001</v>
          </cell>
        </row>
        <row r="11">
          <cell r="N11" t="str">
            <v>湯沸室弾性床除塵及び全面水拭き</v>
          </cell>
          <cell r="O11">
            <v>12.09</v>
          </cell>
        </row>
        <row r="12">
          <cell r="N12" t="str">
            <v>エレベーター弾性床又は硬質床除塵及び部分水拭き</v>
          </cell>
          <cell r="O12">
            <v>46.5</v>
          </cell>
        </row>
        <row r="13">
          <cell r="N13" t="str">
            <v>エレベーターﾌﾛｱﾏｯﾄ除塵</v>
          </cell>
          <cell r="O13">
            <v>46.5</v>
          </cell>
        </row>
        <row r="14">
          <cell r="N14" t="str">
            <v>階段弾性床、硬質床又は木製床除塵及び部分水拭き</v>
          </cell>
          <cell r="O14">
            <v>6.9749999999999996</v>
          </cell>
        </row>
        <row r="15">
          <cell r="N15" t="str">
            <v>階段繊維床除塵</v>
          </cell>
          <cell r="O15">
            <v>11.632</v>
          </cell>
        </row>
        <row r="16">
          <cell r="N16" t="str">
            <v>食堂弾性床又は木製床除塵及び部分水拭き</v>
          </cell>
          <cell r="O16">
            <v>5.58</v>
          </cell>
        </row>
        <row r="17">
          <cell r="N17" t="str">
            <v>浴室・シャワールーム・脱衣室硬質床(浴室シャワーブース内)洗浄</v>
          </cell>
          <cell r="O17">
            <v>8.9390000000000001</v>
          </cell>
        </row>
        <row r="18">
          <cell r="N18" t="str">
            <v>浴室・シャワールーム・脱衣室弾性床又は木製床（脱衣室）除塵及び拭き</v>
          </cell>
          <cell r="O18">
            <v>8.9390000000000001</v>
          </cell>
        </row>
        <row r="19">
          <cell r="N19" t="str">
            <v>喫煙スペース弾性床又は硬質床除塵及び部分水拭き</v>
          </cell>
          <cell r="O19">
            <v>2.5430000000000001</v>
          </cell>
        </row>
        <row r="20">
          <cell r="N20" t="str">
            <v>ごみ集積所硬質床除塵及び全面水拭き</v>
          </cell>
          <cell r="O20">
            <v>2.8940000000000001</v>
          </cell>
        </row>
        <row r="22">
          <cell r="O22" t="str">
            <v>清掃面積2,000㎡超5,000㎡以下</v>
          </cell>
        </row>
        <row r="23">
          <cell r="N23" t="str">
            <v>返還コード</v>
          </cell>
          <cell r="O23" t="str">
            <v>単価
（円/㎡）</v>
          </cell>
        </row>
        <row r="24">
          <cell r="N24" t="str">
            <v>玄関ホールフロアマット除塵、扉ガラス部分拭き、什器備品除塵、ごみ収集及び金属部分除塵</v>
          </cell>
          <cell r="O24">
            <v>5.1150000000000002</v>
          </cell>
        </row>
        <row r="25">
          <cell r="N25" t="str">
            <v>事務室ごみ収集</v>
          </cell>
          <cell r="O25">
            <v>1.1379999999999999</v>
          </cell>
        </row>
        <row r="26">
          <cell r="N26" t="str">
            <v>会議室ごみ収集</v>
          </cell>
          <cell r="O26">
            <v>1.1379999999999999</v>
          </cell>
        </row>
        <row r="27">
          <cell r="N27" t="str">
            <v>会議室什器・備品の拭き</v>
          </cell>
          <cell r="O27">
            <v>10.4</v>
          </cell>
        </row>
        <row r="28">
          <cell r="N28" t="str">
            <v>会議室窓台の除塵及び拭き</v>
          </cell>
          <cell r="O28">
            <v>10.4</v>
          </cell>
        </row>
        <row r="29">
          <cell r="N29" t="str">
            <v>廊下・エレベーターホールごみ収集</v>
          </cell>
          <cell r="O29">
            <v>0.46500000000000002</v>
          </cell>
        </row>
        <row r="30">
          <cell r="N30" t="str">
            <v>廊下・エレベーターホール手すり拭き</v>
          </cell>
          <cell r="O30">
            <v>2.3250000000000002</v>
          </cell>
        </row>
        <row r="31">
          <cell r="N31" t="str">
            <v>便所・洗面所ごみ収集、扉・便所面台へだて部分拭き、洗面台及び水栓拭き、鏡拭き、衛生器具洗浄、衛生消耗品補充及び汚物収集</v>
          </cell>
          <cell r="O31">
            <v>20.564</v>
          </cell>
        </row>
        <row r="32">
          <cell r="N32" t="str">
            <v>湯沸室流し台洗浄及び厨芥収集</v>
          </cell>
          <cell r="O32">
            <v>16.739999999999998</v>
          </cell>
        </row>
        <row r="33">
          <cell r="N33" t="str">
            <v>エレベーター壁・扉・操作盤部分拭き、及び扉溝除塵</v>
          </cell>
          <cell r="O33">
            <v>139.5</v>
          </cell>
        </row>
        <row r="34">
          <cell r="N34" t="str">
            <v>階段手すり拭き</v>
          </cell>
          <cell r="O34">
            <v>2.3250000000000002</v>
          </cell>
        </row>
        <row r="35">
          <cell r="N35" t="str">
            <v>階段窓台除塵及び拭き</v>
          </cell>
          <cell r="O35">
            <v>3.4729999999999999</v>
          </cell>
        </row>
        <row r="36">
          <cell r="N36" t="str">
            <v>食堂洗面台及び鏡拭き、窓台除塵</v>
          </cell>
          <cell r="O36">
            <v>2.5329999999999999</v>
          </cell>
        </row>
        <row r="37">
          <cell r="N37" t="str">
            <v>浴室・シャワールーム・脱衣室壁・洗面台・鏡・椅子・洗面器・水栓・シャワー金具拭き、ごみ収集、扉部分拭き、足拭きマット乾燥、脱衣箱・脱衣かご拭き、消耗品補充、排水口ごみ収集</v>
          </cell>
          <cell r="O37" t="str">
            <v>見積による</v>
          </cell>
        </row>
        <row r="38">
          <cell r="N38" t="str">
            <v>喫煙スペース吸殻収集、ごみ収集</v>
          </cell>
          <cell r="O38">
            <v>11.38</v>
          </cell>
        </row>
        <row r="39">
          <cell r="N39" t="str">
            <v>ごみ集積所吸殻収集容器拭き、ごみ収集容器拭き、排水口（溝）ごみ収集及び扉部分拭き</v>
          </cell>
          <cell r="O39" t="str">
            <v>見積による</v>
          </cell>
        </row>
        <row r="41">
          <cell r="O41" t="str">
            <v>清掃面積2,000㎡超5,000㎡以下</v>
          </cell>
        </row>
        <row r="42">
          <cell r="N42" t="str">
            <v>返還コード</v>
          </cell>
          <cell r="O42" t="str">
            <v>単価
（円/㎡）</v>
          </cell>
        </row>
        <row r="43">
          <cell r="N43" t="str">
            <v>玄関ホール床部分水拭き</v>
          </cell>
          <cell r="O43">
            <v>0.68300000000000005</v>
          </cell>
        </row>
        <row r="44">
          <cell r="N44" t="str">
            <v>玄関ホールごみ収集、フロアマット除塵</v>
          </cell>
          <cell r="O44">
            <v>2.5430000000000001</v>
          </cell>
        </row>
        <row r="45">
          <cell r="N45" t="str">
            <v>廊下・エレベーターﾎｰﾙごみ収集、床部分水拭き又は除塵</v>
          </cell>
          <cell r="O45">
            <v>0.93</v>
          </cell>
        </row>
        <row r="46">
          <cell r="N46" t="str">
            <v>便所・洗面所床部分水拭き、洗面台拭き、鏡拭き及び衛生陶器洗浄</v>
          </cell>
          <cell r="O46">
            <v>14.167999999999999</v>
          </cell>
        </row>
        <row r="47">
          <cell r="N47" t="str">
            <v>便所・洗面所ごみ収集、衛生消耗品補充、汚物収集</v>
          </cell>
          <cell r="O47">
            <v>2.3250000000000002</v>
          </cell>
        </row>
        <row r="48">
          <cell r="N48" t="str">
            <v>湯沸室床部分水拭き</v>
          </cell>
          <cell r="O48">
            <v>1.964</v>
          </cell>
        </row>
        <row r="49">
          <cell r="N49" t="str">
            <v>エレベーター床部分水拭き</v>
          </cell>
          <cell r="O49">
            <v>161.30000000000001</v>
          </cell>
        </row>
        <row r="50">
          <cell r="N50" t="str">
            <v>喫煙スペース床部分水拭き</v>
          </cell>
          <cell r="O50">
            <v>0.68300000000000005</v>
          </cell>
        </row>
        <row r="51">
          <cell r="N51" t="str">
            <v>喫煙スペース吸殻収集、ごみ収集</v>
          </cell>
          <cell r="O51">
            <v>1.1379999999999999</v>
          </cell>
        </row>
        <row r="54">
          <cell r="N54" t="str">
            <v>返還コード</v>
          </cell>
          <cell r="O54" t="str">
            <v>単価
（円/㎡）</v>
          </cell>
        </row>
        <row r="55">
          <cell r="N55" t="str">
            <v>玄関ホール弾性床又は木製床表面洗浄</v>
          </cell>
          <cell r="O55">
            <v>47.633000000000003</v>
          </cell>
        </row>
        <row r="56">
          <cell r="N56" t="str">
            <v>玄関ホール弾性床又は木製床剥離洗浄</v>
          </cell>
          <cell r="O56" t="str">
            <v>見積による</v>
          </cell>
        </row>
        <row r="57">
          <cell r="N57" t="str">
            <v>玄関ホール硬質床表面洗浄又は一般床洗浄</v>
          </cell>
          <cell r="O57">
            <v>47.633000000000003</v>
          </cell>
        </row>
        <row r="58">
          <cell r="N58" t="str">
            <v>玄関ホール硬質床剥離洗浄</v>
          </cell>
          <cell r="O58" t="str">
            <v>見積による</v>
          </cell>
        </row>
        <row r="59">
          <cell r="N59" t="str">
            <v>事務室弾性床又は木製床表面洗浄</v>
          </cell>
          <cell r="O59">
            <v>38.085999999999999</v>
          </cell>
        </row>
        <row r="60">
          <cell r="N60" t="str">
            <v>事務室弾性床又は木製床剥離洗浄</v>
          </cell>
          <cell r="O60" t="str">
            <v>見積による</v>
          </cell>
        </row>
        <row r="61">
          <cell r="N61" t="str">
            <v>事務室弾性床又は木製床補修</v>
          </cell>
          <cell r="O61" t="str">
            <v>見積による</v>
          </cell>
        </row>
        <row r="62">
          <cell r="N62" t="str">
            <v>事務室繊維床洗浄</v>
          </cell>
          <cell r="O62" t="str">
            <v>見積による</v>
          </cell>
        </row>
        <row r="63">
          <cell r="N63" t="str">
            <v>会議室弾性床表面洗浄</v>
          </cell>
          <cell r="O63">
            <v>38.085999999999999</v>
          </cell>
        </row>
        <row r="64">
          <cell r="N64" t="str">
            <v>会議室弾性床剥離洗浄</v>
          </cell>
          <cell r="O64" t="str">
            <v>見積による</v>
          </cell>
        </row>
        <row r="65">
          <cell r="N65" t="str">
            <v>会議室弾性床補修</v>
          </cell>
          <cell r="O65" t="str">
            <v>見積による</v>
          </cell>
        </row>
        <row r="66">
          <cell r="N66" t="str">
            <v>会議室木製床洗浄</v>
          </cell>
          <cell r="O66">
            <v>38.085999999999999</v>
          </cell>
        </row>
        <row r="67">
          <cell r="N67" t="str">
            <v>会議室繊維床洗浄</v>
          </cell>
          <cell r="O67" t="str">
            <v>見積による</v>
          </cell>
        </row>
        <row r="68">
          <cell r="N68" t="str">
            <v>廊下・エレベーターホール弾性床又は木製床表面洗浄</v>
          </cell>
          <cell r="O68">
            <v>41.198999999999998</v>
          </cell>
        </row>
        <row r="69">
          <cell r="N69" t="str">
            <v>廊下・エレベーターホール弾性床又は木製床剥離洗浄</v>
          </cell>
          <cell r="O69" t="str">
            <v>見積による</v>
          </cell>
        </row>
        <row r="70">
          <cell r="N70" t="str">
            <v>廊下・エレベーターホール硬質床表面洗浄又は一般床洗浄</v>
          </cell>
          <cell r="O70">
            <v>41.198999999999998</v>
          </cell>
        </row>
        <row r="71">
          <cell r="N71" t="str">
            <v>廊下・エレベーターホール硬質床剥離洗浄</v>
          </cell>
          <cell r="O71" t="str">
            <v>見積による</v>
          </cell>
        </row>
        <row r="72">
          <cell r="N72" t="str">
            <v>廊下・エレベーターホール繊維床洗浄</v>
          </cell>
          <cell r="O72" t="str">
            <v>見積による</v>
          </cell>
        </row>
        <row r="73">
          <cell r="N73" t="str">
            <v>便所・洗面所弾性床表面洗浄</v>
          </cell>
          <cell r="O73">
            <v>85.872</v>
          </cell>
        </row>
        <row r="74">
          <cell r="N74" t="str">
            <v>便所・洗面所弾性床剥離洗浄</v>
          </cell>
          <cell r="O74" t="str">
            <v>見積による</v>
          </cell>
        </row>
        <row r="75">
          <cell r="N75" t="str">
            <v>便所・洗面所硬質床表面洗浄又は一般床洗浄</v>
          </cell>
          <cell r="O75">
            <v>85.872</v>
          </cell>
        </row>
        <row r="76">
          <cell r="N76" t="str">
            <v>便所・洗面所硬質床剥離洗浄</v>
          </cell>
          <cell r="O76" t="str">
            <v>見積による</v>
          </cell>
        </row>
        <row r="77">
          <cell r="N77" t="str">
            <v>湯沸室弾性床表面洗浄</v>
          </cell>
          <cell r="O77">
            <v>82.512</v>
          </cell>
        </row>
        <row r="78">
          <cell r="N78" t="str">
            <v>湯沸室弾性床剥離洗浄</v>
          </cell>
          <cell r="O78" t="str">
            <v>見積による</v>
          </cell>
        </row>
        <row r="79">
          <cell r="N79" t="str">
            <v>エレベーター弾性床表面洗浄</v>
          </cell>
          <cell r="O79">
            <v>689.9</v>
          </cell>
        </row>
        <row r="80">
          <cell r="N80" t="str">
            <v>エレベーター弾性床剥離洗浄</v>
          </cell>
          <cell r="O80" t="str">
            <v>見積による</v>
          </cell>
        </row>
        <row r="81">
          <cell r="N81" t="str">
            <v>エレベーター硬質床表面洗浄又は一般床洗浄</v>
          </cell>
          <cell r="O81">
            <v>689.9</v>
          </cell>
        </row>
        <row r="82">
          <cell r="N82" t="str">
            <v>エレベーター硬質床剥離洗浄</v>
          </cell>
          <cell r="O82" t="str">
            <v>見積による</v>
          </cell>
        </row>
        <row r="83">
          <cell r="N83" t="str">
            <v>エレベーターﾌﾛｱﾏｯﾄ洗浄</v>
          </cell>
          <cell r="O83">
            <v>796.2</v>
          </cell>
        </row>
        <row r="84">
          <cell r="N84" t="str">
            <v>階段弾性床又は木製床表面洗浄</v>
          </cell>
          <cell r="O84">
            <v>111.136</v>
          </cell>
        </row>
        <row r="85">
          <cell r="N85" t="str">
            <v>階段弾性床又は木製床剥離洗浄</v>
          </cell>
          <cell r="O85" t="str">
            <v>見積による</v>
          </cell>
        </row>
        <row r="86">
          <cell r="N86" t="str">
            <v>階段硬質床表面洗浄又は一般床洗浄</v>
          </cell>
          <cell r="O86">
            <v>111.136</v>
          </cell>
        </row>
        <row r="87">
          <cell r="N87" t="str">
            <v>階段硬質床剥離洗浄</v>
          </cell>
          <cell r="O87" t="str">
            <v>見積による</v>
          </cell>
        </row>
        <row r="88">
          <cell r="N88" t="str">
            <v>階段繊維床洗浄</v>
          </cell>
          <cell r="O88" t="str">
            <v>見積による</v>
          </cell>
        </row>
        <row r="89">
          <cell r="N89" t="str">
            <v>食堂弾性床又は木製床表面洗浄</v>
          </cell>
          <cell r="O89">
            <v>38.085999999999999</v>
          </cell>
        </row>
        <row r="90">
          <cell r="N90" t="str">
            <v>食堂弾性床又は木製床剥離洗浄</v>
          </cell>
          <cell r="O90" t="str">
            <v>見積による</v>
          </cell>
        </row>
        <row r="91">
          <cell r="N91" t="str">
            <v>浴室・シャワールーム・脱衣室弾性床表面洗浄</v>
          </cell>
          <cell r="O91" t="str">
            <v>見積による</v>
          </cell>
        </row>
        <row r="92">
          <cell r="N92" t="str">
            <v>浴室・シャワールーム・脱衣室弾性床剥離洗浄</v>
          </cell>
          <cell r="O92" t="str">
            <v>見積による</v>
          </cell>
        </row>
        <row r="93">
          <cell r="N93" t="str">
            <v>浴室・シャワールーム・脱衣室木製床洗浄</v>
          </cell>
          <cell r="O93" t="str">
            <v>見積による</v>
          </cell>
        </row>
        <row r="94">
          <cell r="N94" t="str">
            <v>喫煙スペース弾性床表面洗浄</v>
          </cell>
          <cell r="O94">
            <v>47.633000000000003</v>
          </cell>
        </row>
        <row r="95">
          <cell r="N95" t="str">
            <v>喫煙スペース弾性床剥離洗浄</v>
          </cell>
          <cell r="O95" t="str">
            <v>見積による</v>
          </cell>
        </row>
        <row r="96">
          <cell r="N96" t="str">
            <v>喫煙スペース硬質床表面洗浄又は一般床洗浄</v>
          </cell>
          <cell r="O96">
            <v>47.633000000000003</v>
          </cell>
        </row>
        <row r="97">
          <cell r="N97" t="str">
            <v>喫煙スペース硬質床剥離洗浄</v>
          </cell>
          <cell r="O97" t="str">
            <v>見積による</v>
          </cell>
        </row>
        <row r="98">
          <cell r="N98" t="str">
            <v>ごみ集積所硬質床洗浄</v>
          </cell>
          <cell r="O98">
            <v>82.512</v>
          </cell>
        </row>
        <row r="101">
          <cell r="N101" t="str">
            <v>返還コード</v>
          </cell>
          <cell r="O101" t="str">
            <v>単価
（円/㎡）</v>
          </cell>
        </row>
        <row r="102">
          <cell r="N102" t="str">
            <v>壁除塵</v>
          </cell>
          <cell r="O102" t="str">
            <v>見積による</v>
          </cell>
        </row>
        <row r="103">
          <cell r="N103" t="str">
            <v>壁部分拭き</v>
          </cell>
          <cell r="O103" t="str">
            <v>見積による</v>
          </cell>
        </row>
        <row r="104">
          <cell r="N104" t="str">
            <v>窓ガラス洗浄喫煙スペース部分</v>
          </cell>
          <cell r="O104" t="str">
            <v>見積による</v>
          </cell>
        </row>
        <row r="105">
          <cell r="N105" t="str">
            <v>窓ガラス洗浄喫煙スペース以外</v>
          </cell>
          <cell r="O105" t="str">
            <v>見積による</v>
          </cell>
        </row>
        <row r="106">
          <cell r="N106" t="str">
            <v>扉内外洗浄</v>
          </cell>
          <cell r="O106" t="str">
            <v>見積による</v>
          </cell>
        </row>
        <row r="107">
          <cell r="N107" t="str">
            <v>天井拭き浴室、シャワールーム、脱衣室</v>
          </cell>
          <cell r="O107" t="str">
            <v>見積による</v>
          </cell>
        </row>
        <row r="108">
          <cell r="N108" t="str">
            <v>ブラインドスラット等拭き</v>
          </cell>
          <cell r="O108" t="str">
            <v>見積による</v>
          </cell>
        </row>
        <row r="109">
          <cell r="N109" t="str">
            <v>什器備品拭き</v>
          </cell>
          <cell r="O109" t="str">
            <v>見積による</v>
          </cell>
        </row>
        <row r="110">
          <cell r="N110" t="str">
            <v>照明器具管球・反射板拭き喫煙スペース部分</v>
          </cell>
          <cell r="O110">
            <v>239.8</v>
          </cell>
        </row>
        <row r="111">
          <cell r="N111" t="str">
            <v>照明器具管球・反射板拭き喫煙スペース以外</v>
          </cell>
          <cell r="O111">
            <v>239.8</v>
          </cell>
        </row>
        <row r="112">
          <cell r="N112" t="str">
            <v>照明器具管球・反射板・ｶﾊﾞｰ拭き喫煙スペース部分</v>
          </cell>
          <cell r="O112">
            <v>806.6</v>
          </cell>
        </row>
        <row r="113">
          <cell r="N113" t="str">
            <v>照明器具管球・反射板・ｶﾊﾞｰ拭き喫煙スペース以外</v>
          </cell>
          <cell r="O113">
            <v>806.6</v>
          </cell>
        </row>
        <row r="114">
          <cell r="N114" t="str">
            <v>照明器具管球・反射板拭き （ダウンライト）喫煙スペース部分</v>
          </cell>
          <cell r="O114">
            <v>174.4</v>
          </cell>
        </row>
        <row r="115">
          <cell r="N115" t="str">
            <v>照明器具管球・反射板拭き （ダウンライト）喫煙スペース以外</v>
          </cell>
          <cell r="O115">
            <v>174.4</v>
          </cell>
        </row>
        <row r="116">
          <cell r="N116" t="str">
            <v>吹出口・吸込口吹出口、吸込口（風量調整器）、その周辺洗浄 （天井吹出口）喫煙スペース部分</v>
          </cell>
          <cell r="O116">
            <v>610.4</v>
          </cell>
        </row>
        <row r="117">
          <cell r="N117" t="str">
            <v>吹出口・吸込口吹出口、吸込口（風量調整器）、その周辺洗浄 （天井吹出口）喫煙スペース以外</v>
          </cell>
          <cell r="O117">
            <v>610.4</v>
          </cell>
        </row>
        <row r="118">
          <cell r="N118" t="str">
            <v>吹出口・吸込口吹出口、吸込口（風量調整器）、その周辺洗浄 （綿状吹出口600）喫煙スペース部分</v>
          </cell>
          <cell r="O118">
            <v>305.2</v>
          </cell>
        </row>
        <row r="119">
          <cell r="N119" t="str">
            <v>吹出口・吸込口吹出口、吸込口（風量調整器）、その周辺洗浄 （綿状吹出口600）喫煙スペース以外</v>
          </cell>
          <cell r="O119">
            <v>305.2</v>
          </cell>
        </row>
        <row r="120">
          <cell r="N120" t="str">
            <v>吹出口・吸込口吹出口、吸込口（風量調整器）、その周辺洗浄 （綿状吹出口1,300）喫煙スペース部分</v>
          </cell>
          <cell r="O120">
            <v>392.4</v>
          </cell>
        </row>
        <row r="121">
          <cell r="N121" t="str">
            <v>吹出口・吸込口吹出口、吸込口（風量調整器）、その周辺洗浄 （綿状吹出口1,300）喫煙スペース以外</v>
          </cell>
          <cell r="O121">
            <v>392.4</v>
          </cell>
        </row>
        <row r="122">
          <cell r="N122" t="str">
            <v>吹出口・吸込口吹出口、吸込口（風量調整器）、その周辺洗浄 （吹出口）喫煙スペース部分</v>
          </cell>
          <cell r="O122">
            <v>872</v>
          </cell>
        </row>
        <row r="123">
          <cell r="N123" t="str">
            <v>吹出口・吸込口吹出口、吸込口（風量調整器）、その周辺洗浄 （吹出口）喫煙スペース以外</v>
          </cell>
          <cell r="O123">
            <v>872</v>
          </cell>
        </row>
        <row r="124">
          <cell r="N124" t="str">
            <v>吹出口・吸込口吹出口、吸込口（風量調整器）、その周辺洗浄 （吸込口）喫煙スペース部分</v>
          </cell>
          <cell r="O124">
            <v>763</v>
          </cell>
        </row>
        <row r="125">
          <cell r="N125" t="str">
            <v>吹出口・吸込口吹出口、吸込口（風量調整器）、その周辺洗浄 （吸込口）喫煙スペース以外</v>
          </cell>
          <cell r="O125">
            <v>763</v>
          </cell>
        </row>
        <row r="126">
          <cell r="N126" t="str">
            <v>換気扇拭き</v>
          </cell>
          <cell r="O126" t="str">
            <v>見積による</v>
          </cell>
        </row>
        <row r="127">
          <cell r="N127" t="str">
            <v>その他（操作盤、窓台、天井、扉等）拭き又は洗浄</v>
          </cell>
          <cell r="O127" t="str">
            <v>見積による</v>
          </cell>
        </row>
        <row r="129">
          <cell r="O129" t="str">
            <v>清掃面積2,000㎡超5,000㎡以下</v>
          </cell>
        </row>
        <row r="130">
          <cell r="N130" t="str">
            <v>返還コード</v>
          </cell>
          <cell r="O130" t="str">
            <v>単価
（円/㎡）</v>
          </cell>
        </row>
        <row r="131">
          <cell r="N131" t="str">
            <v>ごみ運搬処理中継所から集積所までの運搬</v>
          </cell>
          <cell r="O131">
            <v>0.312</v>
          </cell>
        </row>
        <row r="132">
          <cell r="N132" t="str">
            <v>ごみ運搬処理分別</v>
          </cell>
          <cell r="O132">
            <v>0.20799999999999999</v>
          </cell>
        </row>
        <row r="133">
          <cell r="N133" t="str">
            <v>ごみ運搬処理梱包</v>
          </cell>
          <cell r="O133">
            <v>0.104</v>
          </cell>
        </row>
        <row r="136">
          <cell r="N136" t="str">
            <v>返還コード</v>
          </cell>
          <cell r="O136" t="str">
            <v>単価
（円/㎡）</v>
          </cell>
        </row>
        <row r="137">
          <cell r="N137" t="str">
            <v>窓ガラス洗浄</v>
          </cell>
          <cell r="O137" t="str">
            <v>見積による</v>
          </cell>
        </row>
        <row r="138">
          <cell r="N138" t="str">
            <v>玄関周り洗浄</v>
          </cell>
          <cell r="O138">
            <v>37.962000000000003</v>
          </cell>
        </row>
        <row r="139">
          <cell r="N139" t="str">
            <v>その他（外部建具、外壁等）</v>
          </cell>
          <cell r="O139" t="str">
            <v>見積による</v>
          </cell>
        </row>
        <row r="142">
          <cell r="N142" t="str">
            <v>返還コード</v>
          </cell>
          <cell r="O142" t="str">
            <v>単価
（円/㎡）</v>
          </cell>
        </row>
        <row r="143">
          <cell r="N143" t="str">
            <v>玄関周り除塵、水拭き</v>
          </cell>
          <cell r="O143">
            <v>2.508</v>
          </cell>
        </row>
        <row r="144">
          <cell r="N144" t="str">
            <v>犬走り拾い掃き</v>
          </cell>
          <cell r="O144">
            <v>0.68400000000000005</v>
          </cell>
        </row>
        <row r="145">
          <cell r="N145" t="str">
            <v>構内通路拾い掃き</v>
          </cell>
          <cell r="O145">
            <v>0.68400000000000005</v>
          </cell>
        </row>
        <row r="146">
          <cell r="N146" t="str">
            <v>駐車場拾い掃き</v>
          </cell>
          <cell r="O146">
            <v>0.68400000000000005</v>
          </cell>
        </row>
        <row r="147">
          <cell r="N147" t="str">
            <v>屋上広場拾い掃き</v>
          </cell>
          <cell r="O147">
            <v>0.68400000000000005</v>
          </cell>
        </row>
      </sheetData>
      <sheetData sheetId="2"/>
      <sheetData sheetId="3"/>
      <sheetData sheetId="4">
        <row r="3">
          <cell r="A3" t="str">
            <v>玄関ホール</v>
          </cell>
          <cell r="B3" t="str">
            <v>弾性床、硬質床又は木製床</v>
          </cell>
          <cell r="C3" t="str">
            <v>除塵</v>
          </cell>
          <cell r="D3" t="str">
            <v>１D</v>
          </cell>
          <cell r="E3" t="str">
            <v>100㎡1回当り</v>
          </cell>
        </row>
        <row r="4">
          <cell r="A4" t="str">
            <v>事務室、会議室</v>
          </cell>
          <cell r="B4" t="str">
            <v>弾性床又は硬質床</v>
          </cell>
          <cell r="C4" t="str">
            <v>除塵及び部分水拭き</v>
          </cell>
          <cell r="D4" t="str">
            <v>３/W</v>
          </cell>
          <cell r="E4" t="str">
            <v>1台1回当り</v>
          </cell>
        </row>
        <row r="5">
          <cell r="A5" t="str">
            <v>廊下・エレベーターホール</v>
          </cell>
          <cell r="B5" t="str">
            <v>弾性床又は木製床</v>
          </cell>
          <cell r="C5" t="str">
            <v>除塵及び拭き</v>
          </cell>
          <cell r="D5" t="str">
            <v>２/W</v>
          </cell>
        </row>
        <row r="6">
          <cell r="A6" t="str">
            <v>便所・洗面所</v>
          </cell>
          <cell r="B6" t="str">
            <v>弾性床又は木製床（脱衣室）</v>
          </cell>
          <cell r="C6" t="str">
            <v>除塵及び全面水拭き</v>
          </cell>
          <cell r="D6" t="str">
            <v>１W</v>
          </cell>
        </row>
        <row r="7">
          <cell r="A7" t="str">
            <v>湯沸室</v>
          </cell>
          <cell r="B7" t="str">
            <v>弾性床</v>
          </cell>
          <cell r="C7" t="str">
            <v>洗浄</v>
          </cell>
          <cell r="D7" t="str">
            <v>２W</v>
          </cell>
        </row>
        <row r="8">
          <cell r="A8" t="str">
            <v>エレベーター</v>
          </cell>
          <cell r="B8" t="str">
            <v>硬質床</v>
          </cell>
          <cell r="D8" t="str">
            <v>１M</v>
          </cell>
        </row>
        <row r="9">
          <cell r="A9" t="str">
            <v>階段</v>
          </cell>
          <cell r="B9" t="str">
            <v>硬質床(浴室シャワーブース内)</v>
          </cell>
          <cell r="D9" t="str">
            <v>２M</v>
          </cell>
        </row>
        <row r="10">
          <cell r="A10" t="str">
            <v>食堂</v>
          </cell>
          <cell r="B10" t="str">
            <v>繊維床</v>
          </cell>
          <cell r="D10" t="str">
            <v>３M</v>
          </cell>
        </row>
        <row r="11">
          <cell r="A11" t="str">
            <v>浴室・シャワールーム・脱衣室</v>
          </cell>
          <cell r="B11" t="str">
            <v>ﾌﾛｱﾏｯﾄ</v>
          </cell>
          <cell r="D11" t="str">
            <v>６M</v>
          </cell>
        </row>
        <row r="12">
          <cell r="A12" t="str">
            <v>喫煙スペース</v>
          </cell>
          <cell r="D12" t="str">
            <v>１Y</v>
          </cell>
        </row>
        <row r="13">
          <cell r="A13" t="str">
            <v>ごみ集積所</v>
          </cell>
        </row>
        <row r="17">
          <cell r="A17" t="str">
            <v>玄関ホール</v>
          </cell>
          <cell r="C17" t="str">
            <v>壁・洗面台・鏡・椅子・洗面器・水栓・シャワー金具拭き、ごみ収集、扉部分拭き、足拭きマット乾燥、脱衣箱・脱衣かご拭き、消耗品補充、排水口ごみ収集</v>
          </cell>
          <cell r="D17" t="str">
            <v>１D</v>
          </cell>
          <cell r="E17" t="str">
            <v>床100㎡1回当り</v>
          </cell>
        </row>
        <row r="18">
          <cell r="A18" t="str">
            <v>事務室</v>
          </cell>
          <cell r="C18" t="str">
            <v>壁・扉・操作盤部分拭き、及び扉溝除塵</v>
          </cell>
          <cell r="D18" t="str">
            <v>３/W</v>
          </cell>
          <cell r="E18" t="str">
            <v>什器・備品
1㎡1回当り</v>
          </cell>
        </row>
        <row r="19">
          <cell r="A19" t="str">
            <v>会議室</v>
          </cell>
          <cell r="C19" t="str">
            <v>ごみ収集</v>
          </cell>
          <cell r="D19" t="str">
            <v>２/W</v>
          </cell>
          <cell r="E19" t="str">
            <v>窓台1㎡1回当り</v>
          </cell>
        </row>
        <row r="20">
          <cell r="A20" t="str">
            <v>廊下・エレベーターホール</v>
          </cell>
          <cell r="C20" t="str">
            <v>ごみ収集、扉・便所面台へだて部分拭き、洗面台及び水栓拭き、鏡拭き、衛生器具洗浄、衛生消耗品補充及び汚物収集</v>
          </cell>
          <cell r="D20" t="str">
            <v>１W</v>
          </cell>
          <cell r="E20" t="str">
            <v>1台1回当り</v>
          </cell>
        </row>
        <row r="21">
          <cell r="A21" t="str">
            <v>便所・洗面所</v>
          </cell>
          <cell r="C21" t="str">
            <v>什器・備品の拭き</v>
          </cell>
          <cell r="D21" t="str">
            <v>２W</v>
          </cell>
          <cell r="E21" t="str">
            <v>床10㎡1回当り</v>
          </cell>
        </row>
        <row r="22">
          <cell r="A22" t="str">
            <v>湯沸室</v>
          </cell>
          <cell r="C22" t="str">
            <v>吸殻収集、ごみ収集</v>
          </cell>
          <cell r="D22" t="str">
            <v>１M</v>
          </cell>
        </row>
        <row r="23">
          <cell r="A23" t="str">
            <v>エレベーター</v>
          </cell>
          <cell r="C23" t="str">
            <v>吸殻収集容器拭き、ごみ収集容器拭き、排水口（溝）ごみ収集及び扉部分拭き</v>
          </cell>
          <cell r="D23" t="str">
            <v>２M</v>
          </cell>
        </row>
        <row r="24">
          <cell r="A24" t="str">
            <v>階段</v>
          </cell>
          <cell r="C24" t="str">
            <v>洗面台及び鏡拭き、窓台除塵</v>
          </cell>
          <cell r="D24" t="str">
            <v>３M</v>
          </cell>
        </row>
        <row r="25">
          <cell r="A25" t="str">
            <v>食堂</v>
          </cell>
          <cell r="C25" t="str">
            <v>手すり拭き</v>
          </cell>
          <cell r="D25" t="str">
            <v>６M</v>
          </cell>
        </row>
        <row r="26">
          <cell r="A26" t="str">
            <v>浴室・シャワールーム・脱衣室</v>
          </cell>
          <cell r="C26" t="str">
            <v>流し台洗浄及び厨芥収集</v>
          </cell>
          <cell r="D26" t="str">
            <v>１Y</v>
          </cell>
        </row>
        <row r="27">
          <cell r="A27" t="str">
            <v>喫煙スペース</v>
          </cell>
          <cell r="C27" t="str">
            <v>フロアマット除塵、扉ガラス部分拭き、什器備品除塵、ごみ収集及び金属部分除塵</v>
          </cell>
        </row>
        <row r="28">
          <cell r="A28" t="str">
            <v>ごみ集積所</v>
          </cell>
          <cell r="C28" t="str">
            <v>窓台の除塵及び拭き</v>
          </cell>
        </row>
        <row r="32">
          <cell r="C32" t="str">
            <v>ごみ収集、衛生消耗品補充、汚物収集</v>
          </cell>
          <cell r="D32" t="str">
            <v>１D</v>
          </cell>
          <cell r="E32" t="str">
            <v>床100㎡1回当り</v>
          </cell>
        </row>
        <row r="33">
          <cell r="C33" t="str">
            <v>ごみ収集、フロアマット除塵</v>
          </cell>
          <cell r="D33" t="str">
            <v>３/W</v>
          </cell>
          <cell r="E33" t="str">
            <v>1台1回当り</v>
          </cell>
        </row>
        <row r="34">
          <cell r="C34" t="str">
            <v>ごみ収集、床部分水拭き又は除塵</v>
          </cell>
          <cell r="D34" t="str">
            <v>２/W</v>
          </cell>
        </row>
        <row r="35">
          <cell r="C35" t="str">
            <v>吸殻収集、ごみ収集</v>
          </cell>
          <cell r="D35" t="str">
            <v>１W</v>
          </cell>
        </row>
        <row r="36">
          <cell r="C36" t="str">
            <v>床部分水拭き</v>
          </cell>
          <cell r="D36" t="str">
            <v>２W</v>
          </cell>
        </row>
        <row r="37">
          <cell r="C37" t="str">
            <v>床部分水拭き、洗面台拭き、鏡拭き及び衛生陶器洗浄</v>
          </cell>
          <cell r="D37" t="str">
            <v>１M</v>
          </cell>
        </row>
        <row r="38">
          <cell r="D38" t="str">
            <v>２M</v>
          </cell>
        </row>
        <row r="39">
          <cell r="D39" t="str">
            <v>３M</v>
          </cell>
        </row>
        <row r="40">
          <cell r="D40" t="str">
            <v>６M</v>
          </cell>
        </row>
        <row r="41">
          <cell r="D41" t="str">
            <v>１Y</v>
          </cell>
        </row>
        <row r="45">
          <cell r="A45" t="str">
            <v>玄関ホール</v>
          </cell>
          <cell r="B45" t="str">
            <v>弾性床又は木製床</v>
          </cell>
          <cell r="C45" t="str">
            <v>表面洗浄</v>
          </cell>
          <cell r="D45" t="str">
            <v>１D</v>
          </cell>
          <cell r="E45" t="str">
            <v>100㎡1回当り</v>
          </cell>
        </row>
        <row r="46">
          <cell r="A46" t="str">
            <v>事務室</v>
          </cell>
          <cell r="B46" t="str">
            <v>硬質床</v>
          </cell>
          <cell r="C46" t="str">
            <v>剥離洗浄</v>
          </cell>
          <cell r="D46" t="str">
            <v>３/W</v>
          </cell>
          <cell r="E46" t="str">
            <v>1台1回当り</v>
          </cell>
        </row>
        <row r="47">
          <cell r="A47" t="str">
            <v>会議室</v>
          </cell>
          <cell r="B47" t="str">
            <v>繊維床</v>
          </cell>
          <cell r="C47" t="str">
            <v>表面洗浄又は一般床洗浄</v>
          </cell>
          <cell r="D47" t="str">
            <v>２/W</v>
          </cell>
        </row>
        <row r="48">
          <cell r="A48" t="str">
            <v>廊下・エレベーターホール</v>
          </cell>
          <cell r="B48" t="str">
            <v>ﾌﾛｱﾏｯﾄ</v>
          </cell>
          <cell r="C48" t="str">
            <v>洗浄</v>
          </cell>
          <cell r="D48" t="str">
            <v>１W</v>
          </cell>
        </row>
        <row r="49">
          <cell r="A49" t="str">
            <v>便所・洗面所</v>
          </cell>
          <cell r="B49" t="str">
            <v>弾性床</v>
          </cell>
          <cell r="C49" t="str">
            <v>補修</v>
          </cell>
          <cell r="D49" t="str">
            <v>２W</v>
          </cell>
        </row>
        <row r="50">
          <cell r="A50" t="str">
            <v>湯沸室</v>
          </cell>
          <cell r="B50" t="str">
            <v>木製床</v>
          </cell>
          <cell r="D50" t="str">
            <v>１M</v>
          </cell>
        </row>
        <row r="51">
          <cell r="A51" t="str">
            <v>エレベーター</v>
          </cell>
          <cell r="D51" t="str">
            <v>２M</v>
          </cell>
        </row>
        <row r="52">
          <cell r="A52" t="str">
            <v>階段</v>
          </cell>
          <cell r="D52" t="str">
            <v>３M</v>
          </cell>
        </row>
        <row r="53">
          <cell r="A53" t="str">
            <v>食堂</v>
          </cell>
          <cell r="D53" t="str">
            <v>６M</v>
          </cell>
        </row>
        <row r="54">
          <cell r="A54" t="str">
            <v>浴室・シャワールーム・脱衣室</v>
          </cell>
          <cell r="D54" t="str">
            <v>１Y</v>
          </cell>
        </row>
        <row r="55">
          <cell r="A55" t="str">
            <v>喫煙スペース</v>
          </cell>
        </row>
        <row r="56">
          <cell r="A56" t="str">
            <v>ごみ集積所</v>
          </cell>
        </row>
        <row r="60">
          <cell r="A60" t="str">
            <v>壁</v>
          </cell>
          <cell r="B60" t="str">
            <v>除塵</v>
          </cell>
          <cell r="C60" t="str">
            <v>喫煙スペース部分</v>
          </cell>
          <cell r="D60" t="str">
            <v>１D</v>
          </cell>
          <cell r="E60" t="str">
            <v>100㎡1回当たり</v>
          </cell>
        </row>
        <row r="61">
          <cell r="A61" t="str">
            <v>窓ガラス</v>
          </cell>
          <cell r="B61" t="str">
            <v>部分拭き</v>
          </cell>
          <cell r="C61" t="str">
            <v>喫煙スペース以外</v>
          </cell>
          <cell r="D61" t="str">
            <v>３/W</v>
          </cell>
          <cell r="E61" t="str">
            <v>40形蛍光灯2灯用
1個1回当り</v>
          </cell>
        </row>
        <row r="62">
          <cell r="A62" t="str">
            <v>扉</v>
          </cell>
          <cell r="B62" t="str">
            <v>洗浄</v>
          </cell>
          <cell r="C62" t="str">
            <v>浴室、シャワールーム、脱衣室</v>
          </cell>
          <cell r="D62" t="str">
            <v>２/W</v>
          </cell>
          <cell r="E62" t="str">
            <v>ダウンライト
1個1回当り</v>
          </cell>
        </row>
        <row r="63">
          <cell r="A63" t="str">
            <v>天井</v>
          </cell>
          <cell r="B63" t="str">
            <v>内外洗浄</v>
          </cell>
          <cell r="D63" t="str">
            <v>１W</v>
          </cell>
          <cell r="E63" t="str">
            <v>天井吹出口
500×500
1個1回当り</v>
          </cell>
        </row>
        <row r="64">
          <cell r="A64" t="str">
            <v>ブラインド</v>
          </cell>
          <cell r="B64" t="str">
            <v>拭き</v>
          </cell>
          <cell r="D64" t="str">
            <v>２W</v>
          </cell>
          <cell r="E64" t="str">
            <v>綿状吹出口
長さ600
1個1回当り</v>
          </cell>
        </row>
        <row r="65">
          <cell r="A65" t="str">
            <v>什器備品</v>
          </cell>
          <cell r="B65" t="str">
            <v>スラット等拭き</v>
          </cell>
          <cell r="D65" t="str">
            <v>１M</v>
          </cell>
          <cell r="E65" t="str">
            <v>綿状吹出口
長さ1,300
1個1回当り</v>
          </cell>
        </row>
        <row r="66">
          <cell r="A66" t="str">
            <v>照明器具</v>
          </cell>
          <cell r="B66" t="str">
            <v>管球・反射板拭き</v>
          </cell>
          <cell r="D66" t="str">
            <v>２M</v>
          </cell>
          <cell r="E66" t="str">
            <v>吹出口
400×200
1個1回当り</v>
          </cell>
        </row>
        <row r="67">
          <cell r="A67" t="str">
            <v>吹出口・吸込口</v>
          </cell>
          <cell r="B67" t="str">
            <v>管球・反射板・ｶﾊﾞｰ拭き</v>
          </cell>
          <cell r="D67" t="str">
            <v>３M</v>
          </cell>
          <cell r="E67" t="str">
            <v>吸込口
300×300
1個1回当り</v>
          </cell>
        </row>
        <row r="68">
          <cell r="A68" t="str">
            <v>換気扇</v>
          </cell>
          <cell r="B68" t="str">
            <v>管球・反射板拭き （ダウンライト）</v>
          </cell>
          <cell r="D68" t="str">
            <v>６M</v>
          </cell>
        </row>
        <row r="69">
          <cell r="A69" t="str">
            <v>その他（操作盤、窓台、天井、扉等）</v>
          </cell>
          <cell r="B69" t="str">
            <v>吹出口、吸込口（風量調整器）、その周辺洗浄 （天井吹出口）</v>
          </cell>
          <cell r="D69" t="str">
            <v>１Y</v>
          </cell>
        </row>
        <row r="70">
          <cell r="B70" t="str">
            <v>吹出口、吸込口（風量調整器）、その周辺洗浄 （綿状吹出口600）</v>
          </cell>
        </row>
        <row r="71">
          <cell r="B71" t="str">
            <v>吹出口、吸込口（風量調整器）、その周辺洗浄 （綿状吹出口1,300）</v>
          </cell>
        </row>
        <row r="72">
          <cell r="B72" t="str">
            <v>吹出口、吸込口（風量調整器）、その周辺洗浄 （吹出口）</v>
          </cell>
        </row>
        <row r="73">
          <cell r="B73" t="str">
            <v>吹出口、吸込口（風量調整器）、その周辺洗浄 （吸込口）</v>
          </cell>
        </row>
        <row r="74">
          <cell r="B74" t="str">
            <v>拭き又は洗浄</v>
          </cell>
        </row>
        <row r="78">
          <cell r="A78" t="str">
            <v>ごみ運搬処理</v>
          </cell>
          <cell r="B78" t="str">
            <v>中継所から集積所までの運搬</v>
          </cell>
          <cell r="D78" t="str">
            <v>１D</v>
          </cell>
          <cell r="E78" t="str">
            <v>床100㎡1回当り</v>
          </cell>
        </row>
        <row r="79">
          <cell r="B79" t="str">
            <v>分別</v>
          </cell>
          <cell r="D79" t="str">
            <v>３/W</v>
          </cell>
        </row>
        <row r="80">
          <cell r="B80" t="str">
            <v>梱包</v>
          </cell>
          <cell r="D80" t="str">
            <v>２/W</v>
          </cell>
        </row>
        <row r="81">
          <cell r="D81" t="str">
            <v>１W</v>
          </cell>
        </row>
        <row r="82">
          <cell r="D82" t="str">
            <v>２W</v>
          </cell>
        </row>
        <row r="83">
          <cell r="D83" t="str">
            <v>１M</v>
          </cell>
        </row>
        <row r="84">
          <cell r="D84" t="str">
            <v>２M</v>
          </cell>
        </row>
        <row r="85">
          <cell r="D85" t="str">
            <v>３M</v>
          </cell>
        </row>
        <row r="86">
          <cell r="D86" t="str">
            <v>６M</v>
          </cell>
        </row>
        <row r="87">
          <cell r="D87" t="str">
            <v>１Y</v>
          </cell>
        </row>
        <row r="92">
          <cell r="A92" t="str">
            <v>窓ガラス</v>
          </cell>
          <cell r="B92" t="str">
            <v>洗浄</v>
          </cell>
          <cell r="D92" t="str">
            <v>１D</v>
          </cell>
          <cell r="E92" t="str">
            <v>100㎡1回当り</v>
          </cell>
        </row>
        <row r="93">
          <cell r="A93" t="str">
            <v>玄関周り</v>
          </cell>
          <cell r="D93" t="str">
            <v>３/W</v>
          </cell>
        </row>
        <row r="94">
          <cell r="A94" t="str">
            <v>その他（外部建具、外壁等）</v>
          </cell>
          <cell r="D94" t="str">
            <v>２/W</v>
          </cell>
        </row>
        <row r="95">
          <cell r="D95" t="str">
            <v>１W</v>
          </cell>
        </row>
        <row r="96">
          <cell r="D96" t="str">
            <v>２W</v>
          </cell>
        </row>
        <row r="97">
          <cell r="D97" t="str">
            <v>１M</v>
          </cell>
        </row>
        <row r="98">
          <cell r="D98" t="str">
            <v>２M</v>
          </cell>
        </row>
        <row r="99">
          <cell r="D99" t="str">
            <v>３M</v>
          </cell>
        </row>
        <row r="100">
          <cell r="D100" t="str">
            <v>６M</v>
          </cell>
        </row>
        <row r="101">
          <cell r="D101" t="str">
            <v>１Y</v>
          </cell>
        </row>
        <row r="106">
          <cell r="A106" t="str">
            <v>玄関周り</v>
          </cell>
          <cell r="B106" t="str">
            <v>除塵、水拭き</v>
          </cell>
          <cell r="D106" t="str">
            <v>１D</v>
          </cell>
          <cell r="E106" t="str">
            <v>100㎡1回当り</v>
          </cell>
        </row>
        <row r="107">
          <cell r="A107" t="str">
            <v>犬走り</v>
          </cell>
          <cell r="B107" t="str">
            <v>拾い掃き</v>
          </cell>
          <cell r="D107" t="str">
            <v>３/W</v>
          </cell>
        </row>
        <row r="108">
          <cell r="A108" t="str">
            <v>構内通路</v>
          </cell>
          <cell r="D108" t="str">
            <v>２/W</v>
          </cell>
        </row>
        <row r="109">
          <cell r="A109" t="str">
            <v>駐車場</v>
          </cell>
          <cell r="D109" t="str">
            <v>１W</v>
          </cell>
        </row>
        <row r="110">
          <cell r="A110" t="str">
            <v>屋上広場</v>
          </cell>
          <cell r="D110" t="str">
            <v>２W</v>
          </cell>
        </row>
        <row r="111">
          <cell r="D111" t="str">
            <v>１M</v>
          </cell>
        </row>
        <row r="112">
          <cell r="D112" t="str">
            <v>２M</v>
          </cell>
        </row>
        <row r="113">
          <cell r="D113" t="str">
            <v>３M</v>
          </cell>
        </row>
        <row r="114">
          <cell r="D114" t="str">
            <v>６M</v>
          </cell>
        </row>
        <row r="115">
          <cell r="D115" t="str">
            <v>１Y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43"/>
  <sheetViews>
    <sheetView tabSelected="1" view="pageBreakPreview" topLeftCell="E1" zoomScale="60" zoomScaleNormal="100" workbookViewId="0">
      <selection activeCell="WWB224" sqref="Q1:WWB1048576"/>
    </sheetView>
  </sheetViews>
  <sheetFormatPr defaultColWidth="8.125" defaultRowHeight="29.25" customHeight="1"/>
  <cols>
    <col min="1" max="1" width="4.75" style="2" customWidth="1"/>
    <col min="2" max="2" width="21" style="2" customWidth="1"/>
    <col min="3" max="3" width="5.625" style="2" customWidth="1"/>
    <col min="4" max="5" width="22.5" style="2" customWidth="1"/>
    <col min="6" max="6" width="45" style="2" customWidth="1"/>
    <col min="7" max="7" width="5.75" style="3" customWidth="1"/>
    <col min="8" max="8" width="5.625" style="2" customWidth="1"/>
    <col min="9" max="9" width="14.125" style="2" customWidth="1"/>
    <col min="10" max="10" width="24.875" style="2" hidden="1" customWidth="1"/>
    <col min="11" max="11" width="10.75" style="2" customWidth="1"/>
    <col min="12" max="12" width="9" style="2" customWidth="1"/>
    <col min="13" max="13" width="15" style="4" bestFit="1" customWidth="1"/>
    <col min="14" max="14" width="14.75" style="5" bestFit="1" customWidth="1"/>
    <col min="15" max="15" width="8.125" style="2" hidden="1" customWidth="1"/>
    <col min="16" max="16" width="4.75" style="2" customWidth="1"/>
    <col min="17" max="16384" width="8.125" style="2"/>
  </cols>
  <sheetData>
    <row r="2" spans="1:16" ht="29.25" customHeight="1">
      <c r="A2" s="1" t="s">
        <v>7</v>
      </c>
      <c r="D2" s="2" t="s">
        <v>8</v>
      </c>
    </row>
    <row r="3" spans="1:16" s="3" customFormat="1" ht="29.25" customHeight="1">
      <c r="A3" s="6"/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6" t="s">
        <v>14</v>
      </c>
      <c r="H3" s="6" t="s">
        <v>15</v>
      </c>
      <c r="I3" s="6" t="s">
        <v>16</v>
      </c>
      <c r="J3" s="6" t="s">
        <v>17</v>
      </c>
      <c r="K3" s="6" t="s">
        <v>18</v>
      </c>
      <c r="L3" s="6" t="s">
        <v>19</v>
      </c>
      <c r="M3" s="7" t="s">
        <v>20</v>
      </c>
      <c r="N3" s="8" t="s">
        <v>21</v>
      </c>
      <c r="O3" s="9"/>
      <c r="P3" s="9"/>
    </row>
    <row r="4" spans="1:16" ht="29.25" customHeight="1">
      <c r="A4" s="10">
        <v>1</v>
      </c>
      <c r="B4" s="11" t="s">
        <v>22</v>
      </c>
      <c r="C4" s="12">
        <v>1</v>
      </c>
      <c r="D4" s="13" t="s">
        <v>23</v>
      </c>
      <c r="E4" s="13" t="s">
        <v>24</v>
      </c>
      <c r="F4" s="13" t="s">
        <v>25</v>
      </c>
      <c r="G4" s="14" t="s">
        <v>0</v>
      </c>
      <c r="H4" s="15">
        <v>250</v>
      </c>
      <c r="I4" s="13" t="s">
        <v>26</v>
      </c>
      <c r="J4" s="16" t="str">
        <f>+D4&amp;E4&amp;F4</f>
        <v>玄関ホール弾性床、硬質床又は木製床除塵及び部分水拭き</v>
      </c>
      <c r="K4" s="17"/>
      <c r="L4" s="18">
        <v>15.68</v>
      </c>
      <c r="M4" s="19"/>
      <c r="N4" s="20"/>
      <c r="O4" s="21">
        <f>+IFERROR(K4,"a")</f>
        <v>0</v>
      </c>
      <c r="P4" s="22" t="str">
        <f t="shared" ref="P4:P79" si="0">+IF(O4="a","（注意）清掃区分の組み合わせに誤りがあります","")</f>
        <v/>
      </c>
    </row>
    <row r="5" spans="1:16" ht="29.25" customHeight="1">
      <c r="A5" s="10">
        <v>2</v>
      </c>
      <c r="B5" s="23" t="s">
        <v>27</v>
      </c>
      <c r="C5" s="12">
        <v>1</v>
      </c>
      <c r="D5" s="13" t="s">
        <v>28</v>
      </c>
      <c r="E5" s="13" t="s">
        <v>29</v>
      </c>
      <c r="F5" s="13" t="s">
        <v>25</v>
      </c>
      <c r="G5" s="14" t="s">
        <v>2</v>
      </c>
      <c r="H5" s="15">
        <v>53</v>
      </c>
      <c r="I5" s="13" t="s">
        <v>26</v>
      </c>
      <c r="J5" s="16" t="str">
        <f t="shared" ref="J5:J36" si="1">+D5&amp;E5&amp;F5</f>
        <v>事務室、会議室弾性床又は木製床除塵及び部分水拭き</v>
      </c>
      <c r="K5" s="17"/>
      <c r="L5" s="18">
        <v>57.8</v>
      </c>
      <c r="M5" s="19"/>
      <c r="N5" s="20"/>
      <c r="O5" s="21">
        <f t="shared" ref="O5:O36" si="2">+IFERROR(K5,"a")</f>
        <v>0</v>
      </c>
      <c r="P5" s="22" t="str">
        <f t="shared" si="0"/>
        <v/>
      </c>
    </row>
    <row r="6" spans="1:16" ht="29.25" customHeight="1">
      <c r="A6" s="10">
        <v>3</v>
      </c>
      <c r="B6" s="23" t="s">
        <v>30</v>
      </c>
      <c r="C6" s="12">
        <v>1</v>
      </c>
      <c r="D6" s="13" t="s">
        <v>31</v>
      </c>
      <c r="E6" s="13" t="s">
        <v>24</v>
      </c>
      <c r="F6" s="13" t="s">
        <v>25</v>
      </c>
      <c r="G6" s="14" t="s">
        <v>0</v>
      </c>
      <c r="H6" s="15">
        <v>250</v>
      </c>
      <c r="I6" s="13" t="s">
        <v>26</v>
      </c>
      <c r="J6" s="16" t="str">
        <f t="shared" si="1"/>
        <v>廊下・エレベーターホール弾性床、硬質床又は木製床除塵及び部分水拭き</v>
      </c>
      <c r="K6" s="17"/>
      <c r="L6" s="18">
        <v>49.57</v>
      </c>
      <c r="M6" s="19"/>
      <c r="N6" s="20"/>
      <c r="O6" s="21">
        <f t="shared" si="2"/>
        <v>0</v>
      </c>
      <c r="P6" s="22" t="str">
        <f t="shared" si="0"/>
        <v/>
      </c>
    </row>
    <row r="7" spans="1:16" ht="29.25" customHeight="1">
      <c r="A7" s="10">
        <v>4</v>
      </c>
      <c r="B7" s="23" t="s">
        <v>32</v>
      </c>
      <c r="C7" s="12">
        <v>1</v>
      </c>
      <c r="D7" s="13" t="s">
        <v>31</v>
      </c>
      <c r="E7" s="13" t="s">
        <v>24</v>
      </c>
      <c r="F7" s="13" t="s">
        <v>25</v>
      </c>
      <c r="G7" s="14" t="s">
        <v>0</v>
      </c>
      <c r="H7" s="15">
        <v>250</v>
      </c>
      <c r="I7" s="13" t="s">
        <v>26</v>
      </c>
      <c r="J7" s="16" t="str">
        <f t="shared" si="1"/>
        <v>廊下・エレベーターホール弾性床、硬質床又は木製床除塵及び部分水拭き</v>
      </c>
      <c r="K7" s="17"/>
      <c r="L7" s="18">
        <v>82.15</v>
      </c>
      <c r="M7" s="19"/>
      <c r="N7" s="20"/>
      <c r="O7" s="21">
        <f t="shared" si="2"/>
        <v>0</v>
      </c>
      <c r="P7" s="22" t="str">
        <f t="shared" si="0"/>
        <v/>
      </c>
    </row>
    <row r="8" spans="1:16" ht="29.25" customHeight="1">
      <c r="A8" s="10">
        <v>5</v>
      </c>
      <c r="B8" s="23" t="s">
        <v>33</v>
      </c>
      <c r="C8" s="12">
        <v>1</v>
      </c>
      <c r="D8" s="13" t="s">
        <v>28</v>
      </c>
      <c r="E8" s="13" t="s">
        <v>29</v>
      </c>
      <c r="F8" s="13" t="s">
        <v>25</v>
      </c>
      <c r="G8" s="14" t="s">
        <v>2</v>
      </c>
      <c r="H8" s="15">
        <v>53</v>
      </c>
      <c r="I8" s="13" t="s">
        <v>26</v>
      </c>
      <c r="J8" s="16" t="str">
        <f t="shared" si="1"/>
        <v>事務室、会議室弾性床又は木製床除塵及び部分水拭き</v>
      </c>
      <c r="K8" s="17"/>
      <c r="L8" s="18">
        <v>200.86</v>
      </c>
      <c r="M8" s="19"/>
      <c r="N8" s="20"/>
      <c r="O8" s="21">
        <f t="shared" si="2"/>
        <v>0</v>
      </c>
      <c r="P8" s="22" t="str">
        <f t="shared" si="0"/>
        <v/>
      </c>
    </row>
    <row r="9" spans="1:16" ht="29.25" customHeight="1">
      <c r="A9" s="10">
        <v>6</v>
      </c>
      <c r="B9" s="24" t="s">
        <v>34</v>
      </c>
      <c r="C9" s="12">
        <v>1</v>
      </c>
      <c r="D9" s="13" t="s">
        <v>31</v>
      </c>
      <c r="E9" s="13" t="s">
        <v>24</v>
      </c>
      <c r="F9" s="13" t="s">
        <v>25</v>
      </c>
      <c r="G9" s="14" t="s">
        <v>2</v>
      </c>
      <c r="H9" s="15">
        <v>53</v>
      </c>
      <c r="I9" s="13" t="s">
        <v>26</v>
      </c>
      <c r="J9" s="16" t="str">
        <f t="shared" si="1"/>
        <v>廊下・エレベーターホール弾性床、硬質床又は木製床除塵及び部分水拭き</v>
      </c>
      <c r="K9" s="17"/>
      <c r="L9" s="18">
        <v>12.45</v>
      </c>
      <c r="M9" s="19"/>
      <c r="N9" s="20"/>
      <c r="O9" s="21">
        <f t="shared" si="2"/>
        <v>0</v>
      </c>
      <c r="P9" s="22" t="str">
        <f t="shared" si="0"/>
        <v/>
      </c>
    </row>
    <row r="10" spans="1:16" ht="29.25" customHeight="1">
      <c r="A10" s="10">
        <v>7</v>
      </c>
      <c r="B10" s="23" t="s">
        <v>35</v>
      </c>
      <c r="C10" s="12">
        <v>1</v>
      </c>
      <c r="D10" s="13" t="s">
        <v>28</v>
      </c>
      <c r="E10" s="13" t="s">
        <v>29</v>
      </c>
      <c r="F10" s="13" t="s">
        <v>25</v>
      </c>
      <c r="G10" s="14" t="s">
        <v>2</v>
      </c>
      <c r="H10" s="15">
        <v>53</v>
      </c>
      <c r="I10" s="13" t="s">
        <v>26</v>
      </c>
      <c r="J10" s="16" t="str">
        <f t="shared" si="1"/>
        <v>事務室、会議室弾性床又は木製床除塵及び部分水拭き</v>
      </c>
      <c r="K10" s="17"/>
      <c r="L10" s="18">
        <v>61.56</v>
      </c>
      <c r="M10" s="19"/>
      <c r="N10" s="20"/>
      <c r="O10" s="21">
        <f t="shared" si="2"/>
        <v>0</v>
      </c>
      <c r="P10" s="22" t="str">
        <f t="shared" si="0"/>
        <v/>
      </c>
    </row>
    <row r="11" spans="1:16" ht="29.25" customHeight="1">
      <c r="A11" s="10">
        <v>8</v>
      </c>
      <c r="B11" s="23" t="s">
        <v>36</v>
      </c>
      <c r="C11" s="12">
        <v>1</v>
      </c>
      <c r="D11" s="13" t="s">
        <v>28</v>
      </c>
      <c r="E11" s="13" t="s">
        <v>29</v>
      </c>
      <c r="F11" s="13" t="s">
        <v>25</v>
      </c>
      <c r="G11" s="14" t="s">
        <v>2</v>
      </c>
      <c r="H11" s="15">
        <v>53</v>
      </c>
      <c r="I11" s="13" t="s">
        <v>26</v>
      </c>
      <c r="J11" s="16" t="str">
        <f t="shared" si="1"/>
        <v>事務室、会議室弾性床又は木製床除塵及び部分水拭き</v>
      </c>
      <c r="K11" s="17"/>
      <c r="L11" s="18">
        <v>61.56</v>
      </c>
      <c r="M11" s="19"/>
      <c r="N11" s="20"/>
      <c r="O11" s="21">
        <f t="shared" si="2"/>
        <v>0</v>
      </c>
      <c r="P11" s="22" t="str">
        <f t="shared" si="0"/>
        <v/>
      </c>
    </row>
    <row r="12" spans="1:16" ht="29.25" customHeight="1">
      <c r="A12" s="10">
        <v>9</v>
      </c>
      <c r="B12" s="23" t="s">
        <v>37</v>
      </c>
      <c r="C12" s="12">
        <v>1</v>
      </c>
      <c r="D12" s="13" t="s">
        <v>28</v>
      </c>
      <c r="E12" s="13" t="s">
        <v>38</v>
      </c>
      <c r="F12" s="13" t="s">
        <v>39</v>
      </c>
      <c r="G12" s="14" t="s">
        <v>2</v>
      </c>
      <c r="H12" s="15">
        <v>53</v>
      </c>
      <c r="I12" s="13" t="s">
        <v>26</v>
      </c>
      <c r="J12" s="16" t="str">
        <f t="shared" si="1"/>
        <v>事務室、会議室繊維床除塵</v>
      </c>
      <c r="K12" s="17"/>
      <c r="L12" s="18">
        <v>63.08</v>
      </c>
      <c r="M12" s="19"/>
      <c r="N12" s="20"/>
      <c r="O12" s="21">
        <f t="shared" si="2"/>
        <v>0</v>
      </c>
      <c r="P12" s="22" t="str">
        <f t="shared" si="0"/>
        <v/>
      </c>
    </row>
    <row r="13" spans="1:16" ht="29.25" customHeight="1">
      <c r="A13" s="10">
        <v>10</v>
      </c>
      <c r="B13" s="23" t="s">
        <v>40</v>
      </c>
      <c r="C13" s="12">
        <v>1</v>
      </c>
      <c r="D13" s="13" t="s">
        <v>31</v>
      </c>
      <c r="E13" s="13" t="s">
        <v>24</v>
      </c>
      <c r="F13" s="13" t="s">
        <v>25</v>
      </c>
      <c r="G13" s="14" t="s">
        <v>2</v>
      </c>
      <c r="H13" s="15">
        <v>53</v>
      </c>
      <c r="I13" s="13" t="s">
        <v>26</v>
      </c>
      <c r="J13" s="16" t="str">
        <f t="shared" si="1"/>
        <v>廊下・エレベーターホール弾性床、硬質床又は木製床除塵及び部分水拭き</v>
      </c>
      <c r="K13" s="17"/>
      <c r="L13" s="18">
        <v>96.69</v>
      </c>
      <c r="M13" s="19"/>
      <c r="N13" s="20"/>
      <c r="O13" s="21">
        <f t="shared" si="2"/>
        <v>0</v>
      </c>
      <c r="P13" s="22" t="str">
        <f t="shared" si="0"/>
        <v/>
      </c>
    </row>
    <row r="14" spans="1:16" ht="29.25" customHeight="1">
      <c r="A14" s="10">
        <v>11</v>
      </c>
      <c r="B14" s="23" t="s">
        <v>41</v>
      </c>
      <c r="C14" s="12">
        <v>1</v>
      </c>
      <c r="D14" s="13" t="s">
        <v>28</v>
      </c>
      <c r="E14" s="13" t="s">
        <v>29</v>
      </c>
      <c r="F14" s="13" t="s">
        <v>25</v>
      </c>
      <c r="G14" s="14" t="s">
        <v>2</v>
      </c>
      <c r="H14" s="15">
        <v>53</v>
      </c>
      <c r="I14" s="13" t="s">
        <v>26</v>
      </c>
      <c r="J14" s="16" t="str">
        <f t="shared" si="1"/>
        <v>事務室、会議室弾性床又は木製床除塵及び部分水拭き</v>
      </c>
      <c r="K14" s="17"/>
      <c r="L14" s="18">
        <v>66.88</v>
      </c>
      <c r="M14" s="19"/>
      <c r="N14" s="20"/>
      <c r="O14" s="21">
        <f t="shared" si="2"/>
        <v>0</v>
      </c>
      <c r="P14" s="22" t="str">
        <f t="shared" si="0"/>
        <v/>
      </c>
    </row>
    <row r="15" spans="1:16" ht="29.25" customHeight="1">
      <c r="A15" s="10">
        <v>12</v>
      </c>
      <c r="B15" s="23" t="s">
        <v>42</v>
      </c>
      <c r="C15" s="12">
        <v>1</v>
      </c>
      <c r="D15" s="25" t="s">
        <v>28</v>
      </c>
      <c r="E15" s="13" t="s">
        <v>29</v>
      </c>
      <c r="F15" s="13" t="s">
        <v>25</v>
      </c>
      <c r="G15" s="14" t="s">
        <v>2</v>
      </c>
      <c r="H15" s="26">
        <v>53</v>
      </c>
      <c r="I15" s="13" t="s">
        <v>26</v>
      </c>
      <c r="J15" s="16" t="str">
        <f t="shared" si="1"/>
        <v>事務室、会議室弾性床又は木製床除塵及び部分水拭き</v>
      </c>
      <c r="K15" s="17"/>
      <c r="L15" s="18">
        <v>68.400000000000006</v>
      </c>
      <c r="M15" s="19"/>
      <c r="N15" s="20"/>
      <c r="O15" s="21">
        <f t="shared" si="2"/>
        <v>0</v>
      </c>
      <c r="P15" s="22" t="str">
        <f t="shared" si="0"/>
        <v/>
      </c>
    </row>
    <row r="16" spans="1:16" ht="29.25" customHeight="1">
      <c r="A16" s="10">
        <v>13</v>
      </c>
      <c r="B16" s="23" t="s">
        <v>43</v>
      </c>
      <c r="C16" s="12">
        <v>1</v>
      </c>
      <c r="D16" s="13" t="s">
        <v>28</v>
      </c>
      <c r="E16" s="13" t="s">
        <v>29</v>
      </c>
      <c r="F16" s="13" t="s">
        <v>25</v>
      </c>
      <c r="G16" s="14" t="s">
        <v>2</v>
      </c>
      <c r="H16" s="15">
        <v>53</v>
      </c>
      <c r="I16" s="13" t="s">
        <v>26</v>
      </c>
      <c r="J16" s="16" t="str">
        <f t="shared" si="1"/>
        <v>事務室、会議室弾性床又は木製床除塵及び部分水拭き</v>
      </c>
      <c r="K16" s="17"/>
      <c r="L16" s="18">
        <v>23.1</v>
      </c>
      <c r="M16" s="19"/>
      <c r="N16" s="20"/>
      <c r="O16" s="21">
        <f t="shared" si="2"/>
        <v>0</v>
      </c>
      <c r="P16" s="22" t="str">
        <f t="shared" si="0"/>
        <v/>
      </c>
    </row>
    <row r="17" spans="1:16" ht="29.25" customHeight="1">
      <c r="A17" s="10">
        <v>14</v>
      </c>
      <c r="B17" s="23" t="s">
        <v>44</v>
      </c>
      <c r="C17" s="12">
        <v>1</v>
      </c>
      <c r="D17" s="13" t="s">
        <v>28</v>
      </c>
      <c r="E17" s="13" t="s">
        <v>29</v>
      </c>
      <c r="F17" s="13" t="s">
        <v>25</v>
      </c>
      <c r="G17" s="14" t="s">
        <v>2</v>
      </c>
      <c r="H17" s="15">
        <v>53</v>
      </c>
      <c r="I17" s="13" t="s">
        <v>26</v>
      </c>
      <c r="J17" s="16" t="str">
        <f t="shared" si="1"/>
        <v>事務室、会議室弾性床又は木製床除塵及び部分水拭き</v>
      </c>
      <c r="K17" s="17"/>
      <c r="L17" s="18">
        <v>27.29</v>
      </c>
      <c r="M17" s="19"/>
      <c r="N17" s="20"/>
      <c r="O17" s="21">
        <f t="shared" si="2"/>
        <v>0</v>
      </c>
      <c r="P17" s="22" t="str">
        <f t="shared" si="0"/>
        <v/>
      </c>
    </row>
    <row r="18" spans="1:16" ht="29.25" customHeight="1">
      <c r="A18" s="10">
        <v>15</v>
      </c>
      <c r="B18" s="23" t="s">
        <v>45</v>
      </c>
      <c r="C18" s="12">
        <v>1</v>
      </c>
      <c r="D18" s="13" t="s">
        <v>28</v>
      </c>
      <c r="E18" s="13" t="s">
        <v>29</v>
      </c>
      <c r="F18" s="13" t="s">
        <v>25</v>
      </c>
      <c r="G18" s="14" t="s">
        <v>2</v>
      </c>
      <c r="H18" s="15">
        <v>53</v>
      </c>
      <c r="I18" s="13" t="s">
        <v>26</v>
      </c>
      <c r="J18" s="16" t="str">
        <f t="shared" si="1"/>
        <v>事務室、会議室弾性床又は木製床除塵及び部分水拭き</v>
      </c>
      <c r="K18" s="17"/>
      <c r="L18" s="18">
        <v>15.01</v>
      </c>
      <c r="M18" s="19"/>
      <c r="N18" s="20"/>
      <c r="O18" s="21">
        <f t="shared" si="2"/>
        <v>0</v>
      </c>
      <c r="P18" s="22" t="str">
        <f t="shared" si="0"/>
        <v/>
      </c>
    </row>
    <row r="19" spans="1:16" ht="29.25" customHeight="1">
      <c r="A19" s="10">
        <v>17</v>
      </c>
      <c r="B19" s="23" t="s">
        <v>46</v>
      </c>
      <c r="C19" s="12">
        <v>1</v>
      </c>
      <c r="D19" s="13" t="s">
        <v>31</v>
      </c>
      <c r="E19" s="13" t="s">
        <v>24</v>
      </c>
      <c r="F19" s="13" t="s">
        <v>25</v>
      </c>
      <c r="G19" s="14" t="s">
        <v>2</v>
      </c>
      <c r="H19" s="15">
        <v>53</v>
      </c>
      <c r="I19" s="13" t="s">
        <v>26</v>
      </c>
      <c r="J19" s="16" t="str">
        <f t="shared" si="1"/>
        <v>廊下・エレベーターホール弾性床、硬質床又は木製床除塵及び部分水拭き</v>
      </c>
      <c r="K19" s="17"/>
      <c r="L19" s="18">
        <v>8.08</v>
      </c>
      <c r="M19" s="19"/>
      <c r="N19" s="20"/>
      <c r="O19" s="21">
        <f t="shared" si="2"/>
        <v>0</v>
      </c>
      <c r="P19" s="22" t="str">
        <f t="shared" si="0"/>
        <v/>
      </c>
    </row>
    <row r="20" spans="1:16" ht="29.25" customHeight="1">
      <c r="A20" s="10">
        <v>18</v>
      </c>
      <c r="B20" s="23" t="s">
        <v>47</v>
      </c>
      <c r="C20" s="12">
        <v>1</v>
      </c>
      <c r="D20" s="13" t="s">
        <v>31</v>
      </c>
      <c r="E20" s="13" t="s">
        <v>24</v>
      </c>
      <c r="F20" s="13" t="s">
        <v>25</v>
      </c>
      <c r="G20" s="14" t="s">
        <v>2</v>
      </c>
      <c r="H20" s="15">
        <v>53</v>
      </c>
      <c r="I20" s="13" t="s">
        <v>26</v>
      </c>
      <c r="J20" s="16" t="str">
        <f t="shared" si="1"/>
        <v>廊下・エレベーターホール弾性床、硬質床又は木製床除塵及び部分水拭き</v>
      </c>
      <c r="K20" s="17"/>
      <c r="L20" s="18">
        <v>4.9000000000000004</v>
      </c>
      <c r="M20" s="19"/>
      <c r="N20" s="20"/>
      <c r="O20" s="21">
        <f t="shared" si="2"/>
        <v>0</v>
      </c>
      <c r="P20" s="22" t="str">
        <f t="shared" si="0"/>
        <v/>
      </c>
    </row>
    <row r="21" spans="1:16" ht="29.25" customHeight="1">
      <c r="A21" s="10">
        <v>19</v>
      </c>
      <c r="B21" s="23" t="s">
        <v>48</v>
      </c>
      <c r="C21" s="12">
        <v>1</v>
      </c>
      <c r="D21" s="13" t="s">
        <v>49</v>
      </c>
      <c r="E21" s="13" t="s">
        <v>50</v>
      </c>
      <c r="F21" s="13" t="s">
        <v>51</v>
      </c>
      <c r="G21" s="14" t="s">
        <v>2</v>
      </c>
      <c r="H21" s="15">
        <v>53</v>
      </c>
      <c r="I21" s="13" t="s">
        <v>26</v>
      </c>
      <c r="J21" s="16" t="str">
        <f t="shared" si="1"/>
        <v>湯沸室弾性床除塵及び全面水拭き</v>
      </c>
      <c r="K21" s="17"/>
      <c r="L21" s="18">
        <v>5.27</v>
      </c>
      <c r="M21" s="19"/>
      <c r="N21" s="20"/>
      <c r="O21" s="21">
        <f t="shared" si="2"/>
        <v>0</v>
      </c>
      <c r="P21" s="22" t="str">
        <f t="shared" si="0"/>
        <v/>
      </c>
    </row>
    <row r="22" spans="1:16" ht="29.25" customHeight="1">
      <c r="A22" s="10">
        <v>20</v>
      </c>
      <c r="B22" s="23" t="s">
        <v>52</v>
      </c>
      <c r="C22" s="12">
        <v>1</v>
      </c>
      <c r="D22" s="13" t="s">
        <v>53</v>
      </c>
      <c r="E22" s="13" t="s">
        <v>54</v>
      </c>
      <c r="F22" s="13" t="s">
        <v>51</v>
      </c>
      <c r="G22" s="14" t="s">
        <v>0</v>
      </c>
      <c r="H22" s="15">
        <v>250</v>
      </c>
      <c r="I22" s="13" t="s">
        <v>26</v>
      </c>
      <c r="J22" s="16" t="str">
        <f t="shared" si="1"/>
        <v>便所・洗面所弾性床又は硬質床除塵及び全面水拭き</v>
      </c>
      <c r="K22" s="17"/>
      <c r="L22" s="18">
        <v>20.170000000000002</v>
      </c>
      <c r="M22" s="19"/>
      <c r="N22" s="20"/>
      <c r="O22" s="21">
        <f t="shared" si="2"/>
        <v>0</v>
      </c>
      <c r="P22" s="22" t="str">
        <f t="shared" si="0"/>
        <v/>
      </c>
    </row>
    <row r="23" spans="1:16" ht="29.25" customHeight="1">
      <c r="A23" s="10">
        <v>21</v>
      </c>
      <c r="B23" s="23" t="s">
        <v>55</v>
      </c>
      <c r="C23" s="12">
        <v>1</v>
      </c>
      <c r="D23" s="13" t="s">
        <v>53</v>
      </c>
      <c r="E23" s="13" t="s">
        <v>54</v>
      </c>
      <c r="F23" s="13" t="s">
        <v>51</v>
      </c>
      <c r="G23" s="14" t="s">
        <v>0</v>
      </c>
      <c r="H23" s="15">
        <v>250</v>
      </c>
      <c r="I23" s="13" t="s">
        <v>26</v>
      </c>
      <c r="J23" s="16" t="str">
        <f t="shared" si="1"/>
        <v>便所・洗面所弾性床又は硬質床除塵及び全面水拭き</v>
      </c>
      <c r="K23" s="17"/>
      <c r="L23" s="18">
        <v>19.27</v>
      </c>
      <c r="M23" s="19"/>
      <c r="N23" s="20"/>
      <c r="O23" s="21">
        <f t="shared" si="2"/>
        <v>0</v>
      </c>
      <c r="P23" s="22" t="str">
        <f t="shared" si="0"/>
        <v/>
      </c>
    </row>
    <row r="24" spans="1:16" ht="29.25" customHeight="1">
      <c r="A24" s="10">
        <v>22</v>
      </c>
      <c r="B24" s="23" t="s">
        <v>56</v>
      </c>
      <c r="C24" s="12">
        <v>1</v>
      </c>
      <c r="D24" s="13" t="s">
        <v>53</v>
      </c>
      <c r="E24" s="13" t="s">
        <v>54</v>
      </c>
      <c r="F24" s="13" t="s">
        <v>51</v>
      </c>
      <c r="G24" s="14" t="s">
        <v>0</v>
      </c>
      <c r="H24" s="15">
        <v>250</v>
      </c>
      <c r="I24" s="13" t="s">
        <v>26</v>
      </c>
      <c r="J24" s="16" t="str">
        <f t="shared" si="1"/>
        <v>便所・洗面所弾性床又は硬質床除塵及び全面水拭き</v>
      </c>
      <c r="K24" s="17"/>
      <c r="L24" s="18">
        <v>5.52</v>
      </c>
      <c r="M24" s="19"/>
      <c r="N24" s="20"/>
      <c r="O24" s="21">
        <f t="shared" si="2"/>
        <v>0</v>
      </c>
      <c r="P24" s="22" t="str">
        <f t="shared" si="0"/>
        <v/>
      </c>
    </row>
    <row r="25" spans="1:16" ht="29.25" customHeight="1">
      <c r="A25" s="10">
        <v>23</v>
      </c>
      <c r="B25" s="23" t="s">
        <v>57</v>
      </c>
      <c r="C25" s="12">
        <v>1</v>
      </c>
      <c r="D25" s="13" t="s">
        <v>49</v>
      </c>
      <c r="E25" s="13" t="s">
        <v>50</v>
      </c>
      <c r="F25" s="13" t="s">
        <v>51</v>
      </c>
      <c r="G25" s="14" t="s">
        <v>2</v>
      </c>
      <c r="H25" s="15">
        <v>53</v>
      </c>
      <c r="I25" s="13" t="s">
        <v>26</v>
      </c>
      <c r="J25" s="16" t="str">
        <f t="shared" si="1"/>
        <v>湯沸室弾性床除塵及び全面水拭き</v>
      </c>
      <c r="K25" s="17"/>
      <c r="L25" s="18">
        <v>5.57</v>
      </c>
      <c r="M25" s="19"/>
      <c r="N25" s="20"/>
      <c r="O25" s="21">
        <f t="shared" si="2"/>
        <v>0</v>
      </c>
      <c r="P25" s="22" t="str">
        <f t="shared" si="0"/>
        <v/>
      </c>
    </row>
    <row r="26" spans="1:16" ht="29.25" customHeight="1">
      <c r="A26" s="10">
        <v>24</v>
      </c>
      <c r="B26" s="24" t="s">
        <v>58</v>
      </c>
      <c r="C26" s="12">
        <v>1</v>
      </c>
      <c r="D26" s="13" t="s">
        <v>28</v>
      </c>
      <c r="E26" s="13" t="s">
        <v>38</v>
      </c>
      <c r="F26" s="13" t="s">
        <v>39</v>
      </c>
      <c r="G26" s="14" t="s">
        <v>2</v>
      </c>
      <c r="H26" s="15">
        <v>53</v>
      </c>
      <c r="I26" s="13" t="s">
        <v>26</v>
      </c>
      <c r="J26" s="16" t="str">
        <f t="shared" si="1"/>
        <v>事務室、会議室繊維床除塵</v>
      </c>
      <c r="K26" s="17"/>
      <c r="L26" s="18">
        <v>49.95</v>
      </c>
      <c r="M26" s="19"/>
      <c r="N26" s="20"/>
      <c r="O26" s="21">
        <f t="shared" si="2"/>
        <v>0</v>
      </c>
      <c r="P26" s="22" t="str">
        <f t="shared" si="0"/>
        <v/>
      </c>
    </row>
    <row r="27" spans="1:16" ht="29.25" customHeight="1">
      <c r="A27" s="10">
        <v>25</v>
      </c>
      <c r="B27" s="24" t="s">
        <v>59</v>
      </c>
      <c r="C27" s="12">
        <v>1</v>
      </c>
      <c r="D27" s="13" t="s">
        <v>28</v>
      </c>
      <c r="E27" s="13" t="s">
        <v>29</v>
      </c>
      <c r="F27" s="13" t="s">
        <v>25</v>
      </c>
      <c r="G27" s="14" t="s">
        <v>2</v>
      </c>
      <c r="H27" s="15">
        <v>53</v>
      </c>
      <c r="I27" s="13" t="s">
        <v>26</v>
      </c>
      <c r="J27" s="16" t="str">
        <f t="shared" si="1"/>
        <v>事務室、会議室弾性床又は木製床除塵及び部分水拭き</v>
      </c>
      <c r="K27" s="17"/>
      <c r="L27" s="18">
        <v>61.56</v>
      </c>
      <c r="M27" s="19"/>
      <c r="N27" s="20"/>
      <c r="O27" s="21">
        <f t="shared" si="2"/>
        <v>0</v>
      </c>
      <c r="P27" s="22" t="str">
        <f t="shared" si="0"/>
        <v/>
      </c>
    </row>
    <row r="28" spans="1:16" ht="29.25" customHeight="1">
      <c r="A28" s="10">
        <v>26</v>
      </c>
      <c r="B28" s="24" t="s">
        <v>60</v>
      </c>
      <c r="C28" s="12">
        <v>1</v>
      </c>
      <c r="D28" s="13" t="s">
        <v>28</v>
      </c>
      <c r="E28" s="13" t="s">
        <v>29</v>
      </c>
      <c r="F28" s="13" t="s">
        <v>25</v>
      </c>
      <c r="G28" s="14" t="s">
        <v>2</v>
      </c>
      <c r="H28" s="15">
        <v>53</v>
      </c>
      <c r="I28" s="13" t="s">
        <v>26</v>
      </c>
      <c r="J28" s="16" t="str">
        <f t="shared" si="1"/>
        <v>事務室、会議室弾性床又は木製床除塵及び部分水拭き</v>
      </c>
      <c r="K28" s="17"/>
      <c r="L28" s="18">
        <v>36.14</v>
      </c>
      <c r="M28" s="19"/>
      <c r="N28" s="20"/>
      <c r="O28" s="21">
        <f t="shared" si="2"/>
        <v>0</v>
      </c>
      <c r="P28" s="22" t="str">
        <f t="shared" si="0"/>
        <v/>
      </c>
    </row>
    <row r="29" spans="1:16" ht="29.25" customHeight="1">
      <c r="A29" s="10">
        <v>27</v>
      </c>
      <c r="B29" s="24" t="s">
        <v>61</v>
      </c>
      <c r="C29" s="12">
        <v>1</v>
      </c>
      <c r="D29" s="13" t="s">
        <v>28</v>
      </c>
      <c r="E29" s="13" t="s">
        <v>29</v>
      </c>
      <c r="F29" s="13" t="s">
        <v>25</v>
      </c>
      <c r="G29" s="14" t="s">
        <v>2</v>
      </c>
      <c r="H29" s="15">
        <v>53</v>
      </c>
      <c r="I29" s="13" t="s">
        <v>26</v>
      </c>
      <c r="J29" s="16" t="str">
        <f t="shared" si="1"/>
        <v>事務室、会議室弾性床又は木製床除塵及び部分水拭き</v>
      </c>
      <c r="K29" s="17"/>
      <c r="L29" s="18">
        <v>28.88</v>
      </c>
      <c r="M29" s="19"/>
      <c r="N29" s="20"/>
      <c r="O29" s="21">
        <f t="shared" si="2"/>
        <v>0</v>
      </c>
      <c r="P29" s="22" t="str">
        <f t="shared" si="0"/>
        <v/>
      </c>
    </row>
    <row r="30" spans="1:16" ht="29.25" customHeight="1">
      <c r="A30" s="10">
        <v>28</v>
      </c>
      <c r="B30" s="24" t="s">
        <v>62</v>
      </c>
      <c r="C30" s="12">
        <v>1</v>
      </c>
      <c r="D30" s="13" t="s">
        <v>28</v>
      </c>
      <c r="E30" s="13" t="s">
        <v>29</v>
      </c>
      <c r="F30" s="13" t="s">
        <v>25</v>
      </c>
      <c r="G30" s="14" t="s">
        <v>2</v>
      </c>
      <c r="H30" s="15">
        <v>53</v>
      </c>
      <c r="I30" s="13" t="s">
        <v>26</v>
      </c>
      <c r="J30" s="16" t="str">
        <f t="shared" si="1"/>
        <v>事務室、会議室弾性床又は木製床除塵及び部分水拭き</v>
      </c>
      <c r="K30" s="17"/>
      <c r="L30" s="18">
        <v>28.88</v>
      </c>
      <c r="M30" s="19"/>
      <c r="N30" s="20"/>
      <c r="O30" s="21">
        <f t="shared" si="2"/>
        <v>0</v>
      </c>
      <c r="P30" s="22" t="str">
        <f t="shared" si="0"/>
        <v/>
      </c>
    </row>
    <row r="31" spans="1:16" ht="29.25" customHeight="1">
      <c r="A31" s="10">
        <v>29</v>
      </c>
      <c r="B31" s="24" t="s">
        <v>63</v>
      </c>
      <c r="C31" s="12">
        <v>1</v>
      </c>
      <c r="D31" s="13" t="s">
        <v>31</v>
      </c>
      <c r="E31" s="13" t="s">
        <v>38</v>
      </c>
      <c r="F31" s="13" t="s">
        <v>39</v>
      </c>
      <c r="G31" s="14" t="s">
        <v>2</v>
      </c>
      <c r="H31" s="15">
        <v>53</v>
      </c>
      <c r="I31" s="13" t="s">
        <v>26</v>
      </c>
      <c r="J31" s="16" t="str">
        <f t="shared" si="1"/>
        <v>廊下・エレベーターホール繊維床除塵</v>
      </c>
      <c r="K31" s="17"/>
      <c r="L31" s="18">
        <v>5.22</v>
      </c>
      <c r="M31" s="19"/>
      <c r="N31" s="20"/>
      <c r="O31" s="21">
        <f t="shared" si="2"/>
        <v>0</v>
      </c>
      <c r="P31" s="22" t="str">
        <f t="shared" si="0"/>
        <v/>
      </c>
    </row>
    <row r="32" spans="1:16" ht="29.25" customHeight="1">
      <c r="A32" s="10">
        <v>30</v>
      </c>
      <c r="B32" s="24" t="s">
        <v>64</v>
      </c>
      <c r="C32" s="12">
        <v>1</v>
      </c>
      <c r="D32" s="13" t="s">
        <v>31</v>
      </c>
      <c r="E32" s="13" t="s">
        <v>38</v>
      </c>
      <c r="F32" s="13" t="s">
        <v>39</v>
      </c>
      <c r="G32" s="14" t="s">
        <v>2</v>
      </c>
      <c r="H32" s="15">
        <v>53</v>
      </c>
      <c r="I32" s="13" t="s">
        <v>26</v>
      </c>
      <c r="J32" s="16" t="str">
        <f t="shared" si="1"/>
        <v>廊下・エレベーターホール繊維床除塵</v>
      </c>
      <c r="K32" s="17"/>
      <c r="L32" s="18">
        <v>5.0599999999999996</v>
      </c>
      <c r="M32" s="19"/>
      <c r="N32" s="20"/>
      <c r="O32" s="21">
        <f t="shared" si="2"/>
        <v>0</v>
      </c>
      <c r="P32" s="22" t="str">
        <f t="shared" si="0"/>
        <v/>
      </c>
    </row>
    <row r="33" spans="1:16" ht="29.25" customHeight="1">
      <c r="A33" s="10">
        <v>31</v>
      </c>
      <c r="B33" s="24" t="s">
        <v>65</v>
      </c>
      <c r="C33" s="12">
        <v>1</v>
      </c>
      <c r="D33" s="13" t="s">
        <v>31</v>
      </c>
      <c r="E33" s="13" t="s">
        <v>24</v>
      </c>
      <c r="F33" s="13" t="s">
        <v>25</v>
      </c>
      <c r="G33" s="14" t="s">
        <v>2</v>
      </c>
      <c r="H33" s="15">
        <v>53</v>
      </c>
      <c r="I33" s="13" t="s">
        <v>26</v>
      </c>
      <c r="J33" s="16" t="str">
        <f t="shared" si="1"/>
        <v>廊下・エレベーターホール弾性床、硬質床又は木製床除塵及び部分水拭き</v>
      </c>
      <c r="K33" s="17"/>
      <c r="L33" s="18">
        <v>87.86</v>
      </c>
      <c r="M33" s="19"/>
      <c r="N33" s="20"/>
      <c r="O33" s="21">
        <f t="shared" si="2"/>
        <v>0</v>
      </c>
      <c r="P33" s="22" t="str">
        <f t="shared" si="0"/>
        <v/>
      </c>
    </row>
    <row r="34" spans="1:16" ht="29.25" customHeight="1">
      <c r="A34" s="10">
        <v>32</v>
      </c>
      <c r="B34" s="11" t="s">
        <v>66</v>
      </c>
      <c r="C34" s="12">
        <v>1</v>
      </c>
      <c r="D34" s="13" t="s">
        <v>49</v>
      </c>
      <c r="E34" s="13" t="s">
        <v>50</v>
      </c>
      <c r="F34" s="13" t="s">
        <v>51</v>
      </c>
      <c r="G34" s="14" t="s">
        <v>2</v>
      </c>
      <c r="H34" s="15">
        <v>53</v>
      </c>
      <c r="I34" s="13" t="s">
        <v>26</v>
      </c>
      <c r="J34" s="16" t="str">
        <f t="shared" si="1"/>
        <v>湯沸室弾性床除塵及び全面水拭き</v>
      </c>
      <c r="K34" s="17"/>
      <c r="L34" s="18">
        <v>4.9000000000000004</v>
      </c>
      <c r="M34" s="19"/>
      <c r="N34" s="20"/>
      <c r="O34" s="21">
        <f t="shared" si="2"/>
        <v>0</v>
      </c>
      <c r="P34" s="22" t="str">
        <f t="shared" si="0"/>
        <v/>
      </c>
    </row>
    <row r="35" spans="1:16" ht="29.25" customHeight="1">
      <c r="A35" s="10">
        <v>33</v>
      </c>
      <c r="B35" s="24" t="s">
        <v>67</v>
      </c>
      <c r="C35" s="12">
        <v>1</v>
      </c>
      <c r="D35" s="13" t="s">
        <v>53</v>
      </c>
      <c r="E35" s="13" t="s">
        <v>54</v>
      </c>
      <c r="F35" s="13" t="s">
        <v>51</v>
      </c>
      <c r="G35" s="14" t="s">
        <v>2</v>
      </c>
      <c r="H35" s="15">
        <v>53</v>
      </c>
      <c r="I35" s="13" t="s">
        <v>26</v>
      </c>
      <c r="J35" s="16" t="str">
        <f t="shared" si="1"/>
        <v>便所・洗面所弾性床又は硬質床除塵及び全面水拭き</v>
      </c>
      <c r="K35" s="17"/>
      <c r="L35" s="18">
        <v>4.24</v>
      </c>
      <c r="M35" s="19"/>
      <c r="N35" s="20"/>
      <c r="O35" s="21">
        <f t="shared" si="2"/>
        <v>0</v>
      </c>
      <c r="P35" s="22" t="str">
        <f t="shared" si="0"/>
        <v/>
      </c>
    </row>
    <row r="36" spans="1:16" ht="29.25" customHeight="1">
      <c r="A36" s="10">
        <v>34</v>
      </c>
      <c r="B36" s="24" t="s">
        <v>68</v>
      </c>
      <c r="C36" s="12">
        <v>1</v>
      </c>
      <c r="D36" s="13" t="s">
        <v>53</v>
      </c>
      <c r="E36" s="13" t="s">
        <v>54</v>
      </c>
      <c r="F36" s="13" t="s">
        <v>51</v>
      </c>
      <c r="G36" s="14" t="s">
        <v>2</v>
      </c>
      <c r="H36" s="15">
        <v>53</v>
      </c>
      <c r="I36" s="13" t="s">
        <v>26</v>
      </c>
      <c r="J36" s="16" t="str">
        <f t="shared" si="1"/>
        <v>便所・洗面所弾性床又は硬質床除塵及び全面水拭き</v>
      </c>
      <c r="K36" s="17"/>
      <c r="L36" s="18">
        <v>4.24</v>
      </c>
      <c r="M36" s="19"/>
      <c r="N36" s="20"/>
      <c r="O36" s="21">
        <f t="shared" si="2"/>
        <v>0</v>
      </c>
      <c r="P36" s="22" t="str">
        <f t="shared" si="0"/>
        <v/>
      </c>
    </row>
    <row r="37" spans="1:16" ht="29.25" customHeight="1">
      <c r="A37" s="10">
        <v>36</v>
      </c>
      <c r="B37" s="24" t="s">
        <v>69</v>
      </c>
      <c r="C37" s="12">
        <v>1</v>
      </c>
      <c r="D37" s="13" t="s">
        <v>70</v>
      </c>
      <c r="E37" s="13" t="s">
        <v>38</v>
      </c>
      <c r="F37" s="13" t="s">
        <v>39</v>
      </c>
      <c r="G37" s="14" t="s">
        <v>3</v>
      </c>
      <c r="H37" s="15">
        <v>12</v>
      </c>
      <c r="I37" s="13" t="s">
        <v>26</v>
      </c>
      <c r="J37" s="16" t="str">
        <f>+D37&amp;E37&amp;F37</f>
        <v>階段繊維床除塵</v>
      </c>
      <c r="K37" s="17"/>
      <c r="L37" s="18">
        <v>21</v>
      </c>
      <c r="M37" s="19"/>
      <c r="N37" s="20"/>
      <c r="O37" s="21">
        <f>+IFERROR(K37,"a")</f>
        <v>0</v>
      </c>
      <c r="P37" s="22" t="str">
        <f t="shared" si="0"/>
        <v/>
      </c>
    </row>
    <row r="38" spans="1:16" ht="29.25" customHeight="1">
      <c r="A38" s="10">
        <v>37</v>
      </c>
      <c r="B38" s="24" t="s">
        <v>71</v>
      </c>
      <c r="C38" s="12">
        <v>1</v>
      </c>
      <c r="D38" s="13" t="s">
        <v>70</v>
      </c>
      <c r="E38" s="13" t="s">
        <v>38</v>
      </c>
      <c r="F38" s="13" t="s">
        <v>39</v>
      </c>
      <c r="G38" s="14" t="s">
        <v>3</v>
      </c>
      <c r="H38" s="15">
        <v>12</v>
      </c>
      <c r="I38" s="13" t="s">
        <v>26</v>
      </c>
      <c r="J38" s="16" t="str">
        <f t="shared" ref="J38:J79" si="3">+D38&amp;E38&amp;F38</f>
        <v>階段繊維床除塵</v>
      </c>
      <c r="K38" s="17"/>
      <c r="L38" s="18">
        <v>10.5</v>
      </c>
      <c r="M38" s="19"/>
      <c r="N38" s="20"/>
      <c r="O38" s="21">
        <f t="shared" ref="O38:O79" si="4">+IFERROR(K38,"a")</f>
        <v>0</v>
      </c>
      <c r="P38" s="22" t="str">
        <f t="shared" si="0"/>
        <v/>
      </c>
    </row>
    <row r="39" spans="1:16" ht="29.25" customHeight="1">
      <c r="A39" s="10">
        <v>38</v>
      </c>
      <c r="B39" s="24" t="s">
        <v>72</v>
      </c>
      <c r="C39" s="12">
        <v>1</v>
      </c>
      <c r="D39" s="13" t="s">
        <v>28</v>
      </c>
      <c r="E39" s="13" t="s">
        <v>29</v>
      </c>
      <c r="F39" s="13" t="s">
        <v>25</v>
      </c>
      <c r="G39" s="14" t="s">
        <v>2</v>
      </c>
      <c r="H39" s="15">
        <v>53</v>
      </c>
      <c r="I39" s="13" t="s">
        <v>26</v>
      </c>
      <c r="J39" s="16" t="str">
        <f t="shared" si="3"/>
        <v>事務室、会議室弾性床又は木製床除塵及び部分水拭き</v>
      </c>
      <c r="K39" s="17"/>
      <c r="L39" s="18">
        <v>375.68</v>
      </c>
      <c r="M39" s="19"/>
      <c r="N39" s="20"/>
      <c r="O39" s="21">
        <f t="shared" si="4"/>
        <v>0</v>
      </c>
      <c r="P39" s="22" t="str">
        <f t="shared" si="0"/>
        <v/>
      </c>
    </row>
    <row r="40" spans="1:16" ht="29.25" customHeight="1">
      <c r="A40" s="10">
        <v>39</v>
      </c>
      <c r="B40" s="24" t="s">
        <v>73</v>
      </c>
      <c r="C40" s="12">
        <v>1</v>
      </c>
      <c r="D40" s="13" t="s">
        <v>31</v>
      </c>
      <c r="E40" s="13" t="s">
        <v>24</v>
      </c>
      <c r="F40" s="13" t="s">
        <v>25</v>
      </c>
      <c r="G40" s="14" t="s">
        <v>2</v>
      </c>
      <c r="H40" s="15">
        <v>53</v>
      </c>
      <c r="I40" s="13" t="s">
        <v>26</v>
      </c>
      <c r="J40" s="16" t="str">
        <f t="shared" si="3"/>
        <v>廊下・エレベーターホール弾性床、硬質床又は木製床除塵及び部分水拭き</v>
      </c>
      <c r="K40" s="17"/>
      <c r="L40" s="18">
        <v>1.87</v>
      </c>
      <c r="M40" s="19"/>
      <c r="N40" s="20"/>
      <c r="O40" s="21">
        <f t="shared" si="4"/>
        <v>0</v>
      </c>
      <c r="P40" s="22" t="str">
        <f t="shared" si="0"/>
        <v/>
      </c>
    </row>
    <row r="41" spans="1:16" ht="29.25" customHeight="1">
      <c r="A41" s="10">
        <v>40</v>
      </c>
      <c r="B41" s="24" t="s">
        <v>74</v>
      </c>
      <c r="C41" s="12">
        <v>1</v>
      </c>
      <c r="D41" s="13" t="s">
        <v>31</v>
      </c>
      <c r="E41" s="13" t="s">
        <v>24</v>
      </c>
      <c r="F41" s="13" t="s">
        <v>25</v>
      </c>
      <c r="G41" s="14" t="s">
        <v>2</v>
      </c>
      <c r="H41" s="15">
        <v>53</v>
      </c>
      <c r="I41" s="13" t="s">
        <v>26</v>
      </c>
      <c r="J41" s="16" t="str">
        <f t="shared" si="3"/>
        <v>廊下・エレベーターホール弾性床、硬質床又は木製床除塵及び部分水拭き</v>
      </c>
      <c r="K41" s="17"/>
      <c r="L41" s="18">
        <v>1.94</v>
      </c>
      <c r="M41" s="19"/>
      <c r="N41" s="20"/>
      <c r="O41" s="21">
        <f t="shared" si="4"/>
        <v>0</v>
      </c>
      <c r="P41" s="22" t="str">
        <f t="shared" si="0"/>
        <v/>
      </c>
    </row>
    <row r="42" spans="1:16" ht="29.25" customHeight="1">
      <c r="A42" s="10">
        <v>41</v>
      </c>
      <c r="B42" s="24" t="s">
        <v>75</v>
      </c>
      <c r="C42" s="12">
        <v>1</v>
      </c>
      <c r="D42" s="13" t="s">
        <v>31</v>
      </c>
      <c r="E42" s="13" t="s">
        <v>38</v>
      </c>
      <c r="F42" s="13" t="s">
        <v>39</v>
      </c>
      <c r="G42" s="14" t="s">
        <v>2</v>
      </c>
      <c r="H42" s="15">
        <v>53</v>
      </c>
      <c r="I42" s="13" t="s">
        <v>26</v>
      </c>
      <c r="J42" s="16" t="str">
        <f t="shared" si="3"/>
        <v>廊下・エレベーターホール繊維床除塵</v>
      </c>
      <c r="K42" s="17"/>
      <c r="L42" s="18">
        <v>48.33</v>
      </c>
      <c r="M42" s="19"/>
      <c r="N42" s="20"/>
      <c r="O42" s="21">
        <f t="shared" si="4"/>
        <v>0</v>
      </c>
      <c r="P42" s="22" t="str">
        <f t="shared" si="0"/>
        <v/>
      </c>
    </row>
    <row r="43" spans="1:16" ht="29.25" customHeight="1">
      <c r="A43" s="10">
        <v>42</v>
      </c>
      <c r="B43" s="24" t="s">
        <v>76</v>
      </c>
      <c r="C43" s="12">
        <v>1</v>
      </c>
      <c r="D43" s="13" t="s">
        <v>70</v>
      </c>
      <c r="E43" s="13" t="s">
        <v>38</v>
      </c>
      <c r="F43" s="13" t="s">
        <v>39</v>
      </c>
      <c r="G43" s="14" t="s">
        <v>3</v>
      </c>
      <c r="H43" s="15">
        <v>12</v>
      </c>
      <c r="I43" s="13" t="s">
        <v>26</v>
      </c>
      <c r="J43" s="16" t="str">
        <f t="shared" si="3"/>
        <v>階段繊維床除塵</v>
      </c>
      <c r="K43" s="17"/>
      <c r="L43" s="18">
        <v>16.5</v>
      </c>
      <c r="M43" s="19"/>
      <c r="N43" s="20"/>
      <c r="O43" s="21">
        <f t="shared" si="4"/>
        <v>0</v>
      </c>
      <c r="P43" s="22" t="str">
        <f t="shared" si="0"/>
        <v/>
      </c>
    </row>
    <row r="44" spans="1:16" ht="29.25" customHeight="1">
      <c r="A44" s="10">
        <v>43</v>
      </c>
      <c r="B44" s="24" t="s">
        <v>77</v>
      </c>
      <c r="C44" s="12">
        <v>1</v>
      </c>
      <c r="D44" s="13" t="s">
        <v>31</v>
      </c>
      <c r="E44" s="13" t="s">
        <v>38</v>
      </c>
      <c r="F44" s="13" t="s">
        <v>39</v>
      </c>
      <c r="G44" s="14" t="s">
        <v>2</v>
      </c>
      <c r="H44" s="15">
        <v>53</v>
      </c>
      <c r="I44" s="13" t="s">
        <v>26</v>
      </c>
      <c r="J44" s="16" t="str">
        <f t="shared" si="3"/>
        <v>廊下・エレベーターホール繊維床除塵</v>
      </c>
      <c r="K44" s="17"/>
      <c r="L44" s="18">
        <v>102.28</v>
      </c>
      <c r="M44" s="19"/>
      <c r="N44" s="20"/>
      <c r="O44" s="21">
        <f t="shared" si="4"/>
        <v>0</v>
      </c>
      <c r="P44" s="22" t="str">
        <f t="shared" si="0"/>
        <v/>
      </c>
    </row>
    <row r="45" spans="1:16" ht="29.25" customHeight="1">
      <c r="A45" s="10">
        <v>44</v>
      </c>
      <c r="B45" s="27" t="s">
        <v>78</v>
      </c>
      <c r="C45" s="12">
        <v>1</v>
      </c>
      <c r="D45" s="13" t="s">
        <v>31</v>
      </c>
      <c r="E45" s="13" t="s">
        <v>24</v>
      </c>
      <c r="F45" s="13" t="s">
        <v>25</v>
      </c>
      <c r="G45" s="14" t="s">
        <v>0</v>
      </c>
      <c r="H45" s="15">
        <v>250</v>
      </c>
      <c r="I45" s="13" t="s">
        <v>26</v>
      </c>
      <c r="J45" s="16" t="str">
        <f t="shared" si="3"/>
        <v>廊下・エレベーターホール弾性床、硬質床又は木製床除塵及び部分水拭き</v>
      </c>
      <c r="K45" s="17"/>
      <c r="L45" s="18">
        <v>352.69</v>
      </c>
      <c r="M45" s="19"/>
      <c r="N45" s="20"/>
      <c r="O45" s="21">
        <f t="shared" si="4"/>
        <v>0</v>
      </c>
      <c r="P45" s="22" t="str">
        <f t="shared" si="0"/>
        <v/>
      </c>
    </row>
    <row r="46" spans="1:16" ht="29.25" customHeight="1">
      <c r="A46" s="10">
        <v>45</v>
      </c>
      <c r="B46" s="24" t="s">
        <v>79</v>
      </c>
      <c r="C46" s="12">
        <v>1</v>
      </c>
      <c r="D46" s="13" t="s">
        <v>53</v>
      </c>
      <c r="E46" s="13" t="s">
        <v>54</v>
      </c>
      <c r="F46" s="13" t="s">
        <v>51</v>
      </c>
      <c r="G46" s="14" t="s">
        <v>2</v>
      </c>
      <c r="H46" s="15">
        <v>53</v>
      </c>
      <c r="I46" s="13" t="s">
        <v>26</v>
      </c>
      <c r="J46" s="16" t="str">
        <f t="shared" si="3"/>
        <v>便所・洗面所弾性床又は硬質床除塵及び全面水拭き</v>
      </c>
      <c r="K46" s="17"/>
      <c r="L46" s="18">
        <v>49.46</v>
      </c>
      <c r="M46" s="19"/>
      <c r="N46" s="20"/>
      <c r="O46" s="21">
        <f t="shared" si="4"/>
        <v>0</v>
      </c>
      <c r="P46" s="22" t="str">
        <f t="shared" si="0"/>
        <v/>
      </c>
    </row>
    <row r="47" spans="1:16" ht="29.25" customHeight="1">
      <c r="A47" s="10">
        <v>46</v>
      </c>
      <c r="B47" s="24" t="s">
        <v>80</v>
      </c>
      <c r="C47" s="12">
        <v>1</v>
      </c>
      <c r="D47" s="13" t="s">
        <v>53</v>
      </c>
      <c r="E47" s="13" t="s">
        <v>54</v>
      </c>
      <c r="F47" s="13" t="s">
        <v>51</v>
      </c>
      <c r="G47" s="14" t="s">
        <v>2</v>
      </c>
      <c r="H47" s="15">
        <v>53</v>
      </c>
      <c r="I47" s="13" t="s">
        <v>26</v>
      </c>
      <c r="J47" s="16" t="str">
        <f t="shared" si="3"/>
        <v>便所・洗面所弾性床又は硬質床除塵及び全面水拭き</v>
      </c>
      <c r="K47" s="17"/>
      <c r="L47" s="18">
        <v>53.53</v>
      </c>
      <c r="M47" s="19"/>
      <c r="N47" s="20"/>
      <c r="O47" s="21">
        <f t="shared" si="4"/>
        <v>0</v>
      </c>
      <c r="P47" s="22" t="str">
        <f t="shared" si="0"/>
        <v/>
      </c>
    </row>
    <row r="48" spans="1:16" ht="29.25" customHeight="1">
      <c r="A48" s="10">
        <v>47</v>
      </c>
      <c r="B48" s="24" t="s">
        <v>81</v>
      </c>
      <c r="C48" s="12">
        <v>1</v>
      </c>
      <c r="D48" s="13" t="s">
        <v>53</v>
      </c>
      <c r="E48" s="13" t="s">
        <v>54</v>
      </c>
      <c r="F48" s="13" t="s">
        <v>51</v>
      </c>
      <c r="G48" s="14" t="s">
        <v>2</v>
      </c>
      <c r="H48" s="15">
        <v>53</v>
      </c>
      <c r="I48" s="13" t="s">
        <v>26</v>
      </c>
      <c r="J48" s="16" t="str">
        <f t="shared" si="3"/>
        <v>便所・洗面所弾性床又は硬質床除塵及び全面水拭き</v>
      </c>
      <c r="K48" s="17"/>
      <c r="L48" s="18">
        <v>5.74</v>
      </c>
      <c r="M48" s="19"/>
      <c r="N48" s="20"/>
      <c r="O48" s="21">
        <f t="shared" si="4"/>
        <v>0</v>
      </c>
      <c r="P48" s="22" t="str">
        <f t="shared" si="0"/>
        <v/>
      </c>
    </row>
    <row r="49" spans="1:16" ht="29.25" customHeight="1">
      <c r="A49" s="10">
        <v>48</v>
      </c>
      <c r="B49" s="24" t="s">
        <v>82</v>
      </c>
      <c r="C49" s="12">
        <v>1</v>
      </c>
      <c r="D49" s="13" t="s">
        <v>31</v>
      </c>
      <c r="E49" s="13" t="s">
        <v>24</v>
      </c>
      <c r="F49" s="13" t="s">
        <v>25</v>
      </c>
      <c r="G49" s="14" t="s">
        <v>2</v>
      </c>
      <c r="H49" s="15">
        <v>53</v>
      </c>
      <c r="I49" s="13" t="s">
        <v>26</v>
      </c>
      <c r="J49" s="16" t="str">
        <f t="shared" si="3"/>
        <v>廊下・エレベーターホール弾性床、硬質床又は木製床除塵及び部分水拭き</v>
      </c>
      <c r="K49" s="17"/>
      <c r="L49" s="18">
        <v>18.34</v>
      </c>
      <c r="M49" s="19"/>
      <c r="N49" s="20"/>
      <c r="O49" s="21">
        <f t="shared" si="4"/>
        <v>0</v>
      </c>
      <c r="P49" s="22" t="str">
        <f t="shared" si="0"/>
        <v/>
      </c>
    </row>
    <row r="50" spans="1:16" ht="29.25" customHeight="1">
      <c r="A50" s="10">
        <v>49</v>
      </c>
      <c r="B50" s="11" t="s">
        <v>83</v>
      </c>
      <c r="C50" s="12">
        <v>1</v>
      </c>
      <c r="D50" s="13" t="s">
        <v>23</v>
      </c>
      <c r="E50" s="13" t="s">
        <v>24</v>
      </c>
      <c r="F50" s="13" t="s">
        <v>25</v>
      </c>
      <c r="G50" s="14" t="s">
        <v>0</v>
      </c>
      <c r="H50" s="15">
        <v>250</v>
      </c>
      <c r="I50" s="13" t="s">
        <v>26</v>
      </c>
      <c r="J50" s="16" t="str">
        <f t="shared" si="3"/>
        <v>玄関ホール弾性床、硬質床又は木製床除塵及び部分水拭き</v>
      </c>
      <c r="K50" s="17"/>
      <c r="L50" s="18">
        <v>15.68</v>
      </c>
      <c r="M50" s="19"/>
      <c r="N50" s="20"/>
      <c r="O50" s="21">
        <f t="shared" si="4"/>
        <v>0</v>
      </c>
      <c r="P50" s="22" t="str">
        <f t="shared" si="0"/>
        <v/>
      </c>
    </row>
    <row r="51" spans="1:16" ht="29.25" customHeight="1">
      <c r="A51" s="10">
        <v>50</v>
      </c>
      <c r="B51" s="11" t="s">
        <v>84</v>
      </c>
      <c r="C51" s="12">
        <v>1</v>
      </c>
      <c r="D51" s="13" t="s">
        <v>23</v>
      </c>
      <c r="E51" s="13" t="s">
        <v>24</v>
      </c>
      <c r="F51" s="13" t="s">
        <v>25</v>
      </c>
      <c r="G51" s="14" t="s">
        <v>0</v>
      </c>
      <c r="H51" s="15">
        <v>250</v>
      </c>
      <c r="I51" s="13" t="s">
        <v>26</v>
      </c>
      <c r="J51" s="16" t="str">
        <f t="shared" si="3"/>
        <v>玄関ホール弾性床、硬質床又は木製床除塵及び部分水拭き</v>
      </c>
      <c r="K51" s="17"/>
      <c r="L51" s="18">
        <v>16.82</v>
      </c>
      <c r="M51" s="19"/>
      <c r="N51" s="20"/>
      <c r="O51" s="21">
        <f t="shared" si="4"/>
        <v>0</v>
      </c>
      <c r="P51" s="22" t="str">
        <f t="shared" si="0"/>
        <v/>
      </c>
    </row>
    <row r="52" spans="1:16" ht="29.25" customHeight="1">
      <c r="A52" s="10">
        <v>51</v>
      </c>
      <c r="B52" s="11" t="s">
        <v>85</v>
      </c>
      <c r="C52" s="12">
        <v>1</v>
      </c>
      <c r="D52" s="13" t="s">
        <v>31</v>
      </c>
      <c r="E52" s="13" t="s">
        <v>24</v>
      </c>
      <c r="F52" s="13" t="s">
        <v>25</v>
      </c>
      <c r="G52" s="14" t="s">
        <v>0</v>
      </c>
      <c r="H52" s="15">
        <v>250</v>
      </c>
      <c r="I52" s="13" t="s">
        <v>26</v>
      </c>
      <c r="J52" s="16" t="str">
        <f t="shared" si="3"/>
        <v>廊下・エレベーターホール弾性床、硬質床又は木製床除塵及び部分水拭き</v>
      </c>
      <c r="K52" s="17"/>
      <c r="L52" s="18">
        <v>6.53</v>
      </c>
      <c r="M52" s="19"/>
      <c r="N52" s="20"/>
      <c r="O52" s="21">
        <f t="shared" si="4"/>
        <v>0</v>
      </c>
      <c r="P52" s="22" t="str">
        <f t="shared" si="0"/>
        <v/>
      </c>
    </row>
    <row r="53" spans="1:16" ht="29.25" customHeight="1">
      <c r="A53" s="10">
        <v>52</v>
      </c>
      <c r="B53" s="28" t="s">
        <v>86</v>
      </c>
      <c r="C53" s="12">
        <v>1</v>
      </c>
      <c r="D53" s="13" t="s">
        <v>49</v>
      </c>
      <c r="E53" s="13" t="s">
        <v>50</v>
      </c>
      <c r="F53" s="13" t="s">
        <v>51</v>
      </c>
      <c r="G53" s="14" t="s">
        <v>2</v>
      </c>
      <c r="H53" s="15">
        <v>53</v>
      </c>
      <c r="I53" s="13" t="s">
        <v>26</v>
      </c>
      <c r="J53" s="16" t="str">
        <f t="shared" si="3"/>
        <v>湯沸室弾性床除塵及び全面水拭き</v>
      </c>
      <c r="K53" s="17"/>
      <c r="L53" s="18">
        <v>6.4</v>
      </c>
      <c r="M53" s="19"/>
      <c r="N53" s="20"/>
      <c r="O53" s="21">
        <f t="shared" si="4"/>
        <v>0</v>
      </c>
      <c r="P53" s="22" t="str">
        <f t="shared" si="0"/>
        <v/>
      </c>
    </row>
    <row r="54" spans="1:16" ht="29.25" customHeight="1">
      <c r="A54" s="10">
        <v>53</v>
      </c>
      <c r="B54" s="28" t="s">
        <v>87</v>
      </c>
      <c r="C54" s="12">
        <v>1</v>
      </c>
      <c r="D54" s="13" t="s">
        <v>53</v>
      </c>
      <c r="E54" s="13" t="s">
        <v>54</v>
      </c>
      <c r="F54" s="13" t="s">
        <v>51</v>
      </c>
      <c r="G54" s="14" t="s">
        <v>0</v>
      </c>
      <c r="H54" s="15">
        <v>250</v>
      </c>
      <c r="I54" s="13" t="s">
        <v>26</v>
      </c>
      <c r="J54" s="16" t="str">
        <f t="shared" si="3"/>
        <v>便所・洗面所弾性床又は硬質床除塵及び全面水拭き</v>
      </c>
      <c r="K54" s="17"/>
      <c r="L54" s="18">
        <v>26.08</v>
      </c>
      <c r="M54" s="19"/>
      <c r="N54" s="20"/>
      <c r="O54" s="21">
        <f t="shared" si="4"/>
        <v>0</v>
      </c>
      <c r="P54" s="22" t="str">
        <f t="shared" si="0"/>
        <v/>
      </c>
    </row>
    <row r="55" spans="1:16" ht="29.25" customHeight="1">
      <c r="A55" s="10">
        <v>54</v>
      </c>
      <c r="B55" s="28" t="s">
        <v>88</v>
      </c>
      <c r="C55" s="12">
        <v>1</v>
      </c>
      <c r="D55" s="13" t="s">
        <v>53</v>
      </c>
      <c r="E55" s="13" t="s">
        <v>54</v>
      </c>
      <c r="F55" s="13" t="s">
        <v>51</v>
      </c>
      <c r="G55" s="14" t="s">
        <v>0</v>
      </c>
      <c r="H55" s="15">
        <v>250</v>
      </c>
      <c r="I55" s="13" t="s">
        <v>26</v>
      </c>
      <c r="J55" s="16" t="str">
        <f t="shared" si="3"/>
        <v>便所・洗面所弾性床又は硬質床除塵及び全面水拭き</v>
      </c>
      <c r="K55" s="17"/>
      <c r="L55" s="18">
        <v>25.48</v>
      </c>
      <c r="M55" s="19"/>
      <c r="N55" s="20"/>
      <c r="O55" s="21">
        <f t="shared" si="4"/>
        <v>0</v>
      </c>
      <c r="P55" s="22" t="str">
        <f t="shared" si="0"/>
        <v/>
      </c>
    </row>
    <row r="56" spans="1:16" ht="29.25" customHeight="1">
      <c r="A56" s="10">
        <v>55</v>
      </c>
      <c r="B56" s="28" t="s">
        <v>89</v>
      </c>
      <c r="C56" s="12">
        <v>1</v>
      </c>
      <c r="D56" s="13" t="s">
        <v>53</v>
      </c>
      <c r="E56" s="13" t="s">
        <v>54</v>
      </c>
      <c r="F56" s="13" t="s">
        <v>51</v>
      </c>
      <c r="G56" s="14" t="s">
        <v>0</v>
      </c>
      <c r="H56" s="15">
        <v>250</v>
      </c>
      <c r="I56" s="13" t="s">
        <v>26</v>
      </c>
      <c r="J56" s="16" t="str">
        <f t="shared" si="3"/>
        <v>便所・洗面所弾性床又は硬質床除塵及び全面水拭き</v>
      </c>
      <c r="K56" s="17"/>
      <c r="L56" s="18">
        <v>6.75</v>
      </c>
      <c r="M56" s="19"/>
      <c r="N56" s="20"/>
      <c r="O56" s="21">
        <f t="shared" si="4"/>
        <v>0</v>
      </c>
      <c r="P56" s="22" t="str">
        <f t="shared" si="0"/>
        <v/>
      </c>
    </row>
    <row r="57" spans="1:16" ht="29.25" customHeight="1">
      <c r="A57" s="10">
        <v>56</v>
      </c>
      <c r="B57" s="11" t="s">
        <v>90</v>
      </c>
      <c r="C57" s="12">
        <v>1</v>
      </c>
      <c r="D57" s="13" t="s">
        <v>31</v>
      </c>
      <c r="E57" s="13" t="s">
        <v>24</v>
      </c>
      <c r="F57" s="13" t="s">
        <v>25</v>
      </c>
      <c r="G57" s="14" t="s">
        <v>0</v>
      </c>
      <c r="H57" s="15">
        <v>250</v>
      </c>
      <c r="I57" s="13" t="s">
        <v>26</v>
      </c>
      <c r="J57" s="16" t="str">
        <f t="shared" si="3"/>
        <v>廊下・エレベーターホール弾性床、硬質床又は木製床除塵及び部分水拭き</v>
      </c>
      <c r="K57" s="17"/>
      <c r="L57" s="18">
        <v>33.130000000000003</v>
      </c>
      <c r="M57" s="19"/>
      <c r="N57" s="20"/>
      <c r="O57" s="21">
        <f t="shared" si="4"/>
        <v>0</v>
      </c>
      <c r="P57" s="22" t="str">
        <f t="shared" si="0"/>
        <v/>
      </c>
    </row>
    <row r="58" spans="1:16" ht="29.25" customHeight="1">
      <c r="A58" s="10">
        <v>57</v>
      </c>
      <c r="B58" s="28" t="s">
        <v>91</v>
      </c>
      <c r="C58" s="12">
        <v>1</v>
      </c>
      <c r="D58" s="13" t="s">
        <v>28</v>
      </c>
      <c r="E58" s="13" t="s">
        <v>29</v>
      </c>
      <c r="F58" s="13" t="s">
        <v>25</v>
      </c>
      <c r="G58" s="14"/>
      <c r="H58" s="15">
        <v>125</v>
      </c>
      <c r="I58" s="13" t="s">
        <v>26</v>
      </c>
      <c r="J58" s="16" t="str">
        <f t="shared" si="3"/>
        <v>事務室、会議室弾性床又は木製床除塵及び部分水拭き</v>
      </c>
      <c r="K58" s="17"/>
      <c r="L58" s="18">
        <v>101.05</v>
      </c>
      <c r="M58" s="19"/>
      <c r="N58" s="20" t="s">
        <v>92</v>
      </c>
      <c r="O58" s="21">
        <f t="shared" si="4"/>
        <v>0</v>
      </c>
      <c r="P58" s="22" t="str">
        <f t="shared" si="0"/>
        <v/>
      </c>
    </row>
    <row r="59" spans="1:16" ht="29.25" customHeight="1">
      <c r="A59" s="10">
        <v>58</v>
      </c>
      <c r="B59" s="28" t="s">
        <v>93</v>
      </c>
      <c r="C59" s="12">
        <v>1</v>
      </c>
      <c r="D59" s="13" t="s">
        <v>53</v>
      </c>
      <c r="E59" s="13" t="s">
        <v>54</v>
      </c>
      <c r="F59" s="13" t="s">
        <v>51</v>
      </c>
      <c r="G59" s="14" t="s">
        <v>0</v>
      </c>
      <c r="H59" s="15">
        <v>250</v>
      </c>
      <c r="I59" s="13" t="s">
        <v>26</v>
      </c>
      <c r="J59" s="16" t="str">
        <f t="shared" si="3"/>
        <v>便所・洗面所弾性床又は硬質床除塵及び全面水拭き</v>
      </c>
      <c r="K59" s="17"/>
      <c r="L59" s="18">
        <v>10.07</v>
      </c>
      <c r="M59" s="19"/>
      <c r="N59" s="20"/>
      <c r="O59" s="21">
        <f t="shared" si="4"/>
        <v>0</v>
      </c>
      <c r="P59" s="22" t="str">
        <f t="shared" si="0"/>
        <v/>
      </c>
    </row>
    <row r="60" spans="1:16" ht="29.25" customHeight="1">
      <c r="A60" s="10">
        <v>59</v>
      </c>
      <c r="B60" s="11" t="s">
        <v>94</v>
      </c>
      <c r="C60" s="12">
        <v>1</v>
      </c>
      <c r="D60" s="13" t="s">
        <v>31</v>
      </c>
      <c r="E60" s="13" t="s">
        <v>24</v>
      </c>
      <c r="F60" s="13" t="s">
        <v>25</v>
      </c>
      <c r="G60" s="14" t="s">
        <v>0</v>
      </c>
      <c r="H60" s="15">
        <v>250</v>
      </c>
      <c r="I60" s="13" t="s">
        <v>26</v>
      </c>
      <c r="J60" s="16" t="str">
        <f t="shared" si="3"/>
        <v>廊下・エレベーターホール弾性床、硬質床又は木製床除塵及び部分水拭き</v>
      </c>
      <c r="K60" s="17"/>
      <c r="L60" s="18">
        <v>8.85</v>
      </c>
      <c r="M60" s="19"/>
      <c r="N60" s="20"/>
      <c r="O60" s="21">
        <f t="shared" si="4"/>
        <v>0</v>
      </c>
      <c r="P60" s="22" t="str">
        <f t="shared" si="0"/>
        <v/>
      </c>
    </row>
    <row r="61" spans="1:16" ht="29.25" customHeight="1">
      <c r="A61" s="10">
        <v>60</v>
      </c>
      <c r="B61" s="28" t="s">
        <v>95</v>
      </c>
      <c r="C61" s="12">
        <v>1</v>
      </c>
      <c r="D61" s="13" t="s">
        <v>28</v>
      </c>
      <c r="E61" s="13" t="s">
        <v>29</v>
      </c>
      <c r="F61" s="13" t="s">
        <v>25</v>
      </c>
      <c r="G61" s="14"/>
      <c r="H61" s="15">
        <v>125</v>
      </c>
      <c r="I61" s="13" t="s">
        <v>26</v>
      </c>
      <c r="J61" s="16" t="str">
        <f t="shared" si="3"/>
        <v>事務室、会議室弾性床又は木製床除塵及び部分水拭き</v>
      </c>
      <c r="K61" s="17"/>
      <c r="L61" s="18">
        <v>981.99</v>
      </c>
      <c r="M61" s="19"/>
      <c r="N61" s="20" t="s">
        <v>92</v>
      </c>
      <c r="O61" s="21">
        <f t="shared" si="4"/>
        <v>0</v>
      </c>
      <c r="P61" s="22" t="str">
        <f t="shared" si="0"/>
        <v/>
      </c>
    </row>
    <row r="62" spans="1:16" ht="29.25" customHeight="1">
      <c r="A62" s="10">
        <v>61</v>
      </c>
      <c r="B62" s="28" t="s">
        <v>96</v>
      </c>
      <c r="C62" s="12">
        <v>1</v>
      </c>
      <c r="D62" s="13" t="s">
        <v>31</v>
      </c>
      <c r="E62" s="13" t="s">
        <v>24</v>
      </c>
      <c r="F62" s="13" t="s">
        <v>25</v>
      </c>
      <c r="G62" s="14"/>
      <c r="H62" s="15">
        <v>125</v>
      </c>
      <c r="I62" s="13" t="s">
        <v>26</v>
      </c>
      <c r="J62" s="16" t="str">
        <f t="shared" si="3"/>
        <v>廊下・エレベーターホール弾性床、硬質床又は木製床除塵及び部分水拭き</v>
      </c>
      <c r="K62" s="17"/>
      <c r="L62" s="18">
        <v>18</v>
      </c>
      <c r="M62" s="19"/>
      <c r="N62" s="20" t="s">
        <v>92</v>
      </c>
      <c r="O62" s="21">
        <f t="shared" si="4"/>
        <v>0</v>
      </c>
      <c r="P62" s="22" t="str">
        <f t="shared" si="0"/>
        <v/>
      </c>
    </row>
    <row r="63" spans="1:16" ht="29.25" customHeight="1">
      <c r="A63" s="10">
        <v>62</v>
      </c>
      <c r="B63" s="28" t="s">
        <v>97</v>
      </c>
      <c r="C63" s="12">
        <v>1</v>
      </c>
      <c r="D63" s="13" t="s">
        <v>31</v>
      </c>
      <c r="E63" s="13" t="s">
        <v>24</v>
      </c>
      <c r="F63" s="13" t="s">
        <v>25</v>
      </c>
      <c r="G63" s="14"/>
      <c r="H63" s="15">
        <v>125</v>
      </c>
      <c r="I63" s="13" t="s">
        <v>26</v>
      </c>
      <c r="J63" s="16" t="str">
        <f t="shared" si="3"/>
        <v>廊下・エレベーターホール弾性床、硬質床又は木製床除塵及び部分水拭き</v>
      </c>
      <c r="K63" s="17"/>
      <c r="L63" s="18">
        <v>10.5</v>
      </c>
      <c r="M63" s="19"/>
      <c r="N63" s="20" t="s">
        <v>92</v>
      </c>
      <c r="O63" s="21">
        <f t="shared" si="4"/>
        <v>0</v>
      </c>
      <c r="P63" s="22" t="str">
        <f t="shared" si="0"/>
        <v/>
      </c>
    </row>
    <row r="64" spans="1:16" ht="29.25" customHeight="1">
      <c r="A64" s="10">
        <v>63</v>
      </c>
      <c r="B64" s="24" t="s">
        <v>98</v>
      </c>
      <c r="C64" s="12">
        <v>1</v>
      </c>
      <c r="D64" s="13" t="s">
        <v>28</v>
      </c>
      <c r="E64" s="13" t="s">
        <v>38</v>
      </c>
      <c r="F64" s="13" t="s">
        <v>39</v>
      </c>
      <c r="G64" s="14" t="s">
        <v>2</v>
      </c>
      <c r="H64" s="15">
        <v>53</v>
      </c>
      <c r="I64" s="13" t="s">
        <v>26</v>
      </c>
      <c r="J64" s="16" t="str">
        <f t="shared" si="3"/>
        <v>事務室、会議室繊維床除塵</v>
      </c>
      <c r="K64" s="17"/>
      <c r="L64" s="18">
        <v>9.18</v>
      </c>
      <c r="M64" s="19"/>
      <c r="N64" s="20"/>
      <c r="O64" s="21">
        <f t="shared" si="4"/>
        <v>0</v>
      </c>
      <c r="P64" s="22" t="str">
        <f t="shared" si="0"/>
        <v/>
      </c>
    </row>
    <row r="65" spans="1:16" ht="29.25" customHeight="1">
      <c r="A65" s="10">
        <v>64</v>
      </c>
      <c r="B65" s="29" t="s">
        <v>99</v>
      </c>
      <c r="C65" s="12">
        <v>1</v>
      </c>
      <c r="D65" s="13" t="s">
        <v>28</v>
      </c>
      <c r="E65" s="13" t="s">
        <v>29</v>
      </c>
      <c r="F65" s="13" t="s">
        <v>25</v>
      </c>
      <c r="G65" s="14" t="s">
        <v>2</v>
      </c>
      <c r="H65" s="15">
        <v>53</v>
      </c>
      <c r="I65" s="13" t="s">
        <v>26</v>
      </c>
      <c r="J65" s="16" t="str">
        <f t="shared" si="3"/>
        <v>事務室、会議室弾性床又は木製床除塵及び部分水拭き</v>
      </c>
      <c r="K65" s="17"/>
      <c r="L65" s="18">
        <v>9.86</v>
      </c>
      <c r="M65" s="19"/>
      <c r="N65" s="20"/>
      <c r="O65" s="21">
        <f t="shared" si="4"/>
        <v>0</v>
      </c>
      <c r="P65" s="22" t="str">
        <f t="shared" si="0"/>
        <v/>
      </c>
    </row>
    <row r="66" spans="1:16" ht="29.25" customHeight="1">
      <c r="A66" s="10">
        <v>65</v>
      </c>
      <c r="B66" s="24" t="s">
        <v>100</v>
      </c>
      <c r="C66" s="12">
        <v>2</v>
      </c>
      <c r="D66" s="13" t="s">
        <v>31</v>
      </c>
      <c r="E66" s="13" t="s">
        <v>38</v>
      </c>
      <c r="F66" s="13" t="s">
        <v>39</v>
      </c>
      <c r="G66" s="14" t="s">
        <v>2</v>
      </c>
      <c r="H66" s="15">
        <v>53</v>
      </c>
      <c r="I66" s="13" t="s">
        <v>26</v>
      </c>
      <c r="J66" s="16" t="str">
        <f t="shared" si="3"/>
        <v>廊下・エレベーターホール繊維床除塵</v>
      </c>
      <c r="K66" s="17"/>
      <c r="L66" s="18">
        <v>115.3</v>
      </c>
      <c r="M66" s="19"/>
      <c r="N66" s="20"/>
      <c r="O66" s="21">
        <f t="shared" si="4"/>
        <v>0</v>
      </c>
      <c r="P66" s="22" t="str">
        <f t="shared" si="0"/>
        <v/>
      </c>
    </row>
    <row r="67" spans="1:16" ht="29.25" customHeight="1">
      <c r="A67" s="10">
        <v>66</v>
      </c>
      <c r="B67" s="24" t="s">
        <v>63</v>
      </c>
      <c r="C67" s="12">
        <v>2</v>
      </c>
      <c r="D67" s="13" t="s">
        <v>31</v>
      </c>
      <c r="E67" s="13" t="s">
        <v>38</v>
      </c>
      <c r="F67" s="13" t="s">
        <v>39</v>
      </c>
      <c r="G67" s="14" t="s">
        <v>2</v>
      </c>
      <c r="H67" s="15">
        <v>53</v>
      </c>
      <c r="I67" s="13" t="s">
        <v>26</v>
      </c>
      <c r="J67" s="16" t="str">
        <f t="shared" si="3"/>
        <v>廊下・エレベーターホール繊維床除塵</v>
      </c>
      <c r="K67" s="17"/>
      <c r="L67" s="18">
        <v>4.46</v>
      </c>
      <c r="M67" s="19"/>
      <c r="N67" s="20"/>
      <c r="O67" s="21">
        <f t="shared" si="4"/>
        <v>0</v>
      </c>
      <c r="P67" s="22" t="str">
        <f t="shared" si="0"/>
        <v/>
      </c>
    </row>
    <row r="68" spans="1:16" ht="29.25" customHeight="1">
      <c r="A68" s="10">
        <v>67</v>
      </c>
      <c r="B68" s="24" t="s">
        <v>64</v>
      </c>
      <c r="C68" s="12">
        <v>2</v>
      </c>
      <c r="D68" s="13" t="s">
        <v>31</v>
      </c>
      <c r="E68" s="13" t="s">
        <v>38</v>
      </c>
      <c r="F68" s="13" t="s">
        <v>39</v>
      </c>
      <c r="G68" s="14" t="s">
        <v>2</v>
      </c>
      <c r="H68" s="15">
        <v>53</v>
      </c>
      <c r="I68" s="13" t="s">
        <v>26</v>
      </c>
      <c r="J68" s="16" t="str">
        <f t="shared" si="3"/>
        <v>廊下・エレベーターホール繊維床除塵</v>
      </c>
      <c r="K68" s="17"/>
      <c r="L68" s="18">
        <v>4.41</v>
      </c>
      <c r="M68" s="19"/>
      <c r="N68" s="20"/>
      <c r="O68" s="21">
        <f t="shared" si="4"/>
        <v>0</v>
      </c>
      <c r="P68" s="22" t="str">
        <f t="shared" si="0"/>
        <v/>
      </c>
    </row>
    <row r="69" spans="1:16" ht="29.25" customHeight="1">
      <c r="A69" s="10">
        <v>68</v>
      </c>
      <c r="B69" s="24" t="s">
        <v>82</v>
      </c>
      <c r="C69" s="12">
        <v>2</v>
      </c>
      <c r="D69" s="13" t="s">
        <v>31</v>
      </c>
      <c r="E69" s="13" t="s">
        <v>24</v>
      </c>
      <c r="F69" s="13" t="s">
        <v>25</v>
      </c>
      <c r="G69" s="14" t="s">
        <v>2</v>
      </c>
      <c r="H69" s="15">
        <v>53</v>
      </c>
      <c r="I69" s="13" t="s">
        <v>26</v>
      </c>
      <c r="J69" s="16" t="str">
        <f t="shared" si="3"/>
        <v>廊下・エレベーターホール弾性床、硬質床又は木製床除塵及び部分水拭き</v>
      </c>
      <c r="K69" s="17"/>
      <c r="L69" s="18">
        <v>14.21</v>
      </c>
      <c r="M69" s="19"/>
      <c r="N69" s="20"/>
      <c r="O69" s="21">
        <f t="shared" si="4"/>
        <v>0</v>
      </c>
      <c r="P69" s="22" t="str">
        <f t="shared" si="0"/>
        <v/>
      </c>
    </row>
    <row r="70" spans="1:16" ht="29.25" customHeight="1">
      <c r="A70" s="10">
        <v>69</v>
      </c>
      <c r="B70" s="24" t="s">
        <v>101</v>
      </c>
      <c r="C70" s="12">
        <v>2</v>
      </c>
      <c r="D70" s="13" t="s">
        <v>28</v>
      </c>
      <c r="E70" s="13" t="s">
        <v>38</v>
      </c>
      <c r="F70" s="13" t="s">
        <v>39</v>
      </c>
      <c r="G70" s="14" t="s">
        <v>2</v>
      </c>
      <c r="H70" s="15">
        <v>53</v>
      </c>
      <c r="I70" s="13" t="s">
        <v>26</v>
      </c>
      <c r="J70" s="16" t="str">
        <f t="shared" si="3"/>
        <v>事務室、会議室繊維床除塵</v>
      </c>
      <c r="K70" s="17"/>
      <c r="L70" s="18">
        <v>43.6</v>
      </c>
      <c r="M70" s="19"/>
      <c r="N70" s="20"/>
      <c r="O70" s="21">
        <f t="shared" si="4"/>
        <v>0</v>
      </c>
      <c r="P70" s="22" t="str">
        <f t="shared" si="0"/>
        <v/>
      </c>
    </row>
    <row r="71" spans="1:16" ht="29.25" customHeight="1">
      <c r="A71" s="10">
        <v>70</v>
      </c>
      <c r="B71" s="24" t="s">
        <v>69</v>
      </c>
      <c r="C71" s="12">
        <v>2</v>
      </c>
      <c r="D71" s="13" t="s">
        <v>70</v>
      </c>
      <c r="E71" s="13" t="s">
        <v>38</v>
      </c>
      <c r="F71" s="13" t="s">
        <v>39</v>
      </c>
      <c r="G71" s="14" t="s">
        <v>3</v>
      </c>
      <c r="H71" s="15">
        <v>12</v>
      </c>
      <c r="I71" s="13" t="s">
        <v>26</v>
      </c>
      <c r="J71" s="16" t="str">
        <f t="shared" si="3"/>
        <v>階段繊維床除塵</v>
      </c>
      <c r="K71" s="17"/>
      <c r="L71" s="18">
        <v>19.5</v>
      </c>
      <c r="M71" s="19"/>
      <c r="N71" s="20"/>
      <c r="O71" s="21">
        <f t="shared" si="4"/>
        <v>0</v>
      </c>
      <c r="P71" s="22" t="str">
        <f t="shared" si="0"/>
        <v/>
      </c>
    </row>
    <row r="72" spans="1:16" ht="29.25" customHeight="1">
      <c r="A72" s="10">
        <v>71</v>
      </c>
      <c r="B72" s="24" t="s">
        <v>71</v>
      </c>
      <c r="C72" s="12">
        <v>2</v>
      </c>
      <c r="D72" s="13" t="s">
        <v>70</v>
      </c>
      <c r="E72" s="13" t="s">
        <v>38</v>
      </c>
      <c r="F72" s="13" t="s">
        <v>39</v>
      </c>
      <c r="G72" s="14" t="s">
        <v>3</v>
      </c>
      <c r="H72" s="15">
        <v>12</v>
      </c>
      <c r="I72" s="13" t="s">
        <v>26</v>
      </c>
      <c r="J72" s="16" t="str">
        <f t="shared" si="3"/>
        <v>階段繊維床除塵</v>
      </c>
      <c r="K72" s="17"/>
      <c r="L72" s="18">
        <v>19.5</v>
      </c>
      <c r="M72" s="19"/>
      <c r="N72" s="20"/>
      <c r="O72" s="21">
        <f t="shared" si="4"/>
        <v>0</v>
      </c>
      <c r="P72" s="22" t="str">
        <f t="shared" si="0"/>
        <v/>
      </c>
    </row>
    <row r="73" spans="1:16" ht="29.25" customHeight="1">
      <c r="A73" s="10">
        <v>72</v>
      </c>
      <c r="B73" s="24" t="s">
        <v>102</v>
      </c>
      <c r="C73" s="12">
        <v>2</v>
      </c>
      <c r="D73" s="13" t="s">
        <v>70</v>
      </c>
      <c r="E73" s="13" t="s">
        <v>38</v>
      </c>
      <c r="F73" s="13" t="s">
        <v>39</v>
      </c>
      <c r="G73" s="14" t="s">
        <v>3</v>
      </c>
      <c r="H73" s="15">
        <v>12</v>
      </c>
      <c r="I73" s="13" t="s">
        <v>26</v>
      </c>
      <c r="J73" s="16" t="str">
        <f t="shared" si="3"/>
        <v>階段繊維床除塵</v>
      </c>
      <c r="K73" s="17"/>
      <c r="L73" s="18">
        <v>26</v>
      </c>
      <c r="M73" s="19"/>
      <c r="N73" s="20"/>
      <c r="O73" s="21">
        <f t="shared" si="4"/>
        <v>0</v>
      </c>
      <c r="P73" s="22" t="str">
        <f t="shared" si="0"/>
        <v/>
      </c>
    </row>
    <row r="74" spans="1:16" ht="29.25" customHeight="1">
      <c r="A74" s="10">
        <v>73</v>
      </c>
      <c r="B74" s="24" t="s">
        <v>72</v>
      </c>
      <c r="C74" s="12">
        <v>2</v>
      </c>
      <c r="D74" s="13" t="s">
        <v>28</v>
      </c>
      <c r="E74" s="13" t="s">
        <v>29</v>
      </c>
      <c r="F74" s="13" t="s">
        <v>25</v>
      </c>
      <c r="G74" s="14" t="s">
        <v>2</v>
      </c>
      <c r="H74" s="15">
        <v>53</v>
      </c>
      <c r="I74" s="13" t="s">
        <v>26</v>
      </c>
      <c r="J74" s="16" t="str">
        <f t="shared" si="3"/>
        <v>事務室、会議室弾性床又は木製床除塵及び部分水拭き</v>
      </c>
      <c r="K74" s="17"/>
      <c r="L74" s="18">
        <v>146.43</v>
      </c>
      <c r="M74" s="19"/>
      <c r="N74" s="20"/>
      <c r="O74" s="21">
        <f t="shared" si="4"/>
        <v>0</v>
      </c>
      <c r="P74" s="22" t="str">
        <f t="shared" si="0"/>
        <v/>
      </c>
    </row>
    <row r="75" spans="1:16" ht="29.25" customHeight="1">
      <c r="A75" s="10">
        <v>74</v>
      </c>
      <c r="B75" s="24" t="s">
        <v>103</v>
      </c>
      <c r="C75" s="12">
        <v>3</v>
      </c>
      <c r="D75" s="13" t="s">
        <v>28</v>
      </c>
      <c r="E75" s="13" t="s">
        <v>38</v>
      </c>
      <c r="F75" s="13" t="s">
        <v>39</v>
      </c>
      <c r="G75" s="14" t="s">
        <v>2</v>
      </c>
      <c r="H75" s="15">
        <v>53</v>
      </c>
      <c r="I75" s="13" t="s">
        <v>26</v>
      </c>
      <c r="J75" s="16" t="str">
        <f t="shared" si="3"/>
        <v>事務室、会議室繊維床除塵</v>
      </c>
      <c r="K75" s="17"/>
      <c r="L75" s="18">
        <v>64.599999999999994</v>
      </c>
      <c r="M75" s="19"/>
      <c r="N75" s="20"/>
      <c r="O75" s="21">
        <f t="shared" si="4"/>
        <v>0</v>
      </c>
      <c r="P75" s="22" t="str">
        <f t="shared" si="0"/>
        <v/>
      </c>
    </row>
    <row r="76" spans="1:16" ht="29.25" customHeight="1">
      <c r="A76" s="10">
        <v>75</v>
      </c>
      <c r="B76" s="24" t="s">
        <v>69</v>
      </c>
      <c r="C76" s="12">
        <v>3</v>
      </c>
      <c r="D76" s="13" t="s">
        <v>70</v>
      </c>
      <c r="E76" s="13" t="s">
        <v>38</v>
      </c>
      <c r="F76" s="13" t="s">
        <v>39</v>
      </c>
      <c r="G76" s="14" t="s">
        <v>3</v>
      </c>
      <c r="H76" s="15">
        <v>12</v>
      </c>
      <c r="I76" s="13" t="s">
        <v>26</v>
      </c>
      <c r="J76" s="16" t="str">
        <f t="shared" si="3"/>
        <v>階段繊維床除塵</v>
      </c>
      <c r="K76" s="17"/>
      <c r="L76" s="18">
        <v>21</v>
      </c>
      <c r="M76" s="19"/>
      <c r="N76" s="20"/>
      <c r="O76" s="21">
        <f t="shared" si="4"/>
        <v>0</v>
      </c>
      <c r="P76" s="22" t="str">
        <f t="shared" si="0"/>
        <v/>
      </c>
    </row>
    <row r="77" spans="1:16" ht="29.25" customHeight="1">
      <c r="A77" s="10">
        <v>76</v>
      </c>
      <c r="B77" s="24" t="s">
        <v>71</v>
      </c>
      <c r="C77" s="12">
        <v>3</v>
      </c>
      <c r="D77" s="13" t="s">
        <v>70</v>
      </c>
      <c r="E77" s="13" t="s">
        <v>38</v>
      </c>
      <c r="F77" s="13" t="s">
        <v>39</v>
      </c>
      <c r="G77" s="14" t="s">
        <v>3</v>
      </c>
      <c r="H77" s="15">
        <v>12</v>
      </c>
      <c r="I77" s="13" t="s">
        <v>26</v>
      </c>
      <c r="J77" s="16" t="str">
        <f t="shared" si="3"/>
        <v>階段繊維床除塵</v>
      </c>
      <c r="K77" s="17"/>
      <c r="L77" s="18">
        <v>19.5</v>
      </c>
      <c r="M77" s="19"/>
      <c r="N77" s="20"/>
      <c r="O77" s="21">
        <f t="shared" si="4"/>
        <v>0</v>
      </c>
      <c r="P77" s="22" t="str">
        <f t="shared" si="0"/>
        <v/>
      </c>
    </row>
    <row r="78" spans="1:16" ht="29.25" customHeight="1">
      <c r="A78" s="10">
        <v>77</v>
      </c>
      <c r="B78" s="24" t="s">
        <v>102</v>
      </c>
      <c r="C78" s="12">
        <v>3</v>
      </c>
      <c r="D78" s="13" t="s">
        <v>70</v>
      </c>
      <c r="E78" s="13" t="s">
        <v>38</v>
      </c>
      <c r="F78" s="13" t="s">
        <v>39</v>
      </c>
      <c r="G78" s="14" t="s">
        <v>3</v>
      </c>
      <c r="H78" s="15">
        <v>12</v>
      </c>
      <c r="I78" s="13" t="s">
        <v>26</v>
      </c>
      <c r="J78" s="16" t="str">
        <f t="shared" si="3"/>
        <v>階段繊維床除塵</v>
      </c>
      <c r="K78" s="17"/>
      <c r="L78" s="18">
        <v>21</v>
      </c>
      <c r="M78" s="19"/>
      <c r="N78" s="20"/>
      <c r="O78" s="21">
        <f t="shared" si="4"/>
        <v>0</v>
      </c>
      <c r="P78" s="22" t="str">
        <f t="shared" si="0"/>
        <v/>
      </c>
    </row>
    <row r="79" spans="1:16" ht="29.25" customHeight="1">
      <c r="A79" s="10"/>
      <c r="B79" s="15"/>
      <c r="C79" s="15"/>
      <c r="D79" s="13"/>
      <c r="E79" s="13"/>
      <c r="F79" s="13"/>
      <c r="G79" s="14"/>
      <c r="H79" s="15"/>
      <c r="I79" s="13"/>
      <c r="J79" s="16" t="str">
        <f t="shared" si="3"/>
        <v/>
      </c>
      <c r="K79" s="17" t="str">
        <f>IF(J79="","",VLOOKUP(J79,'[1]単価表（2,000㎡-5,000㎡）'!$N$5:$O$147,2,0))</f>
        <v/>
      </c>
      <c r="L79" s="15"/>
      <c r="M79" s="19" t="str">
        <f t="shared" ref="M79" si="5">IF(ISERROR(ROUNDDOWN(H79*K79*L79,0)),"",(ROUNDDOWN(H79*K79*L79,0)))</f>
        <v/>
      </c>
      <c r="N79" s="20"/>
      <c r="O79" s="21" t="str">
        <f t="shared" si="4"/>
        <v/>
      </c>
      <c r="P79" s="22" t="str">
        <f t="shared" si="0"/>
        <v/>
      </c>
    </row>
    <row r="80" spans="1:16" ht="29.25" customHeight="1">
      <c r="A80" s="30"/>
      <c r="B80" s="30"/>
      <c r="C80" s="30"/>
      <c r="D80" s="30"/>
      <c r="E80" s="30"/>
      <c r="F80" s="30"/>
      <c r="G80" s="9"/>
      <c r="H80" s="30"/>
      <c r="I80" s="31" t="s">
        <v>104</v>
      </c>
      <c r="J80" s="31"/>
      <c r="K80" s="31"/>
      <c r="L80" s="31"/>
      <c r="M80" s="32">
        <f>SUM(M4:M79)</f>
        <v>0</v>
      </c>
      <c r="N80" s="33">
        <f>SUM(N4:N79)</f>
        <v>0</v>
      </c>
      <c r="O80" s="30"/>
      <c r="P80" s="30"/>
    </row>
    <row r="81" spans="1:16" ht="29.25" customHeight="1">
      <c r="I81" s="34" t="s">
        <v>105</v>
      </c>
      <c r="J81" s="34"/>
      <c r="K81" s="34"/>
      <c r="L81" s="34"/>
      <c r="M81" s="58">
        <f>+M80+N80</f>
        <v>0</v>
      </c>
      <c r="N81" s="58"/>
    </row>
    <row r="82" spans="1:16" ht="29.25" customHeight="1">
      <c r="J82" s="35"/>
      <c r="L82" s="36">
        <f>SUBTOTAL(9,L4:L78)</f>
        <v>4151.5300000000007</v>
      </c>
    </row>
    <row r="83" spans="1:16" ht="29.25" customHeight="1">
      <c r="A83" s="1" t="s">
        <v>106</v>
      </c>
      <c r="D83" s="2" t="s">
        <v>8</v>
      </c>
    </row>
    <row r="84" spans="1:16" s="3" customFormat="1" ht="29.25" customHeight="1">
      <c r="A84" s="6"/>
      <c r="B84" s="37" t="s">
        <v>9</v>
      </c>
      <c r="C84" s="6" t="s">
        <v>10</v>
      </c>
      <c r="D84" s="6" t="s">
        <v>11</v>
      </c>
      <c r="E84" s="6" t="s">
        <v>12</v>
      </c>
      <c r="F84" s="6" t="s">
        <v>13</v>
      </c>
      <c r="G84" s="6" t="s">
        <v>14</v>
      </c>
      <c r="H84" s="6" t="s">
        <v>15</v>
      </c>
      <c r="I84" s="6" t="s">
        <v>16</v>
      </c>
      <c r="J84" s="6" t="s">
        <v>17</v>
      </c>
      <c r="K84" s="6" t="s">
        <v>107</v>
      </c>
      <c r="L84" s="6" t="s">
        <v>19</v>
      </c>
      <c r="M84" s="7" t="s">
        <v>20</v>
      </c>
      <c r="N84" s="8" t="s">
        <v>21</v>
      </c>
      <c r="O84" s="9"/>
      <c r="P84" s="9"/>
    </row>
    <row r="85" spans="1:16" ht="29.25" customHeight="1">
      <c r="A85" s="38">
        <v>1</v>
      </c>
      <c r="B85" s="11" t="s">
        <v>22</v>
      </c>
      <c r="C85" s="12">
        <v>1</v>
      </c>
      <c r="D85" s="13" t="s">
        <v>23</v>
      </c>
      <c r="E85" s="10"/>
      <c r="F85" s="13" t="s">
        <v>108</v>
      </c>
      <c r="G85" s="14" t="s">
        <v>0</v>
      </c>
      <c r="H85" s="15">
        <v>250</v>
      </c>
      <c r="I85" s="13"/>
      <c r="J85" s="16" t="str">
        <f t="shared" ref="J85:J102" si="6">+D85&amp;E85&amp;F85</f>
        <v>玄関ホールフロアマット除塵、扉ガラス部分拭き、什器備品除塵、ごみ収集及び金属部分除塵</v>
      </c>
      <c r="K85" s="39"/>
      <c r="L85" s="18">
        <v>15.68</v>
      </c>
      <c r="M85" s="19"/>
      <c r="N85" s="20"/>
      <c r="O85" s="21">
        <f t="shared" ref="O85:O102" si="7">+IFERROR(K85,"a")</f>
        <v>0</v>
      </c>
      <c r="P85" s="22" t="str">
        <f t="shared" ref="P85:P102" si="8">+IF(O85="a","（注意）清掃区分の組み合わせに誤りがあります","")</f>
        <v/>
      </c>
    </row>
    <row r="86" spans="1:16" ht="29.25" customHeight="1">
      <c r="A86" s="38">
        <v>2</v>
      </c>
      <c r="B86" s="11" t="s">
        <v>83</v>
      </c>
      <c r="C86" s="12">
        <v>1</v>
      </c>
      <c r="D86" s="13" t="s">
        <v>23</v>
      </c>
      <c r="E86" s="10"/>
      <c r="F86" s="13" t="s">
        <v>108</v>
      </c>
      <c r="G86" s="14" t="s">
        <v>0</v>
      </c>
      <c r="H86" s="15">
        <v>250</v>
      </c>
      <c r="I86" s="13"/>
      <c r="J86" s="16" t="str">
        <f t="shared" si="6"/>
        <v>玄関ホールフロアマット除塵、扉ガラス部分拭き、什器備品除塵、ごみ収集及び金属部分除塵</v>
      </c>
      <c r="K86" s="39"/>
      <c r="L86" s="18">
        <v>15.68</v>
      </c>
      <c r="M86" s="19"/>
      <c r="N86" s="20"/>
      <c r="O86" s="21"/>
      <c r="P86" s="22"/>
    </row>
    <row r="87" spans="1:16" ht="29.25" customHeight="1">
      <c r="A87" s="38">
        <v>3</v>
      </c>
      <c r="B87" s="11" t="s">
        <v>84</v>
      </c>
      <c r="C87" s="12">
        <v>1</v>
      </c>
      <c r="D87" s="13" t="s">
        <v>23</v>
      </c>
      <c r="E87" s="10"/>
      <c r="F87" s="13" t="s">
        <v>108</v>
      </c>
      <c r="G87" s="14" t="s">
        <v>0</v>
      </c>
      <c r="H87" s="15">
        <v>250</v>
      </c>
      <c r="I87" s="13"/>
      <c r="J87" s="16" t="str">
        <f t="shared" si="6"/>
        <v>玄関ホールフロアマット除塵、扉ガラス部分拭き、什器備品除塵、ごみ収集及び金属部分除塵</v>
      </c>
      <c r="K87" s="39"/>
      <c r="L87" s="18">
        <v>16.82</v>
      </c>
      <c r="M87" s="19"/>
      <c r="N87" s="20"/>
      <c r="O87" s="21"/>
      <c r="P87" s="22"/>
    </row>
    <row r="88" spans="1:16" ht="29.25" customHeight="1">
      <c r="A88" s="38">
        <v>4</v>
      </c>
      <c r="B88" s="23" t="s">
        <v>52</v>
      </c>
      <c r="C88" s="12">
        <v>1</v>
      </c>
      <c r="D88" s="13" t="s">
        <v>109</v>
      </c>
      <c r="E88" s="10"/>
      <c r="F88" s="13" t="s">
        <v>110</v>
      </c>
      <c r="G88" s="14" t="s">
        <v>0</v>
      </c>
      <c r="H88" s="15">
        <v>250</v>
      </c>
      <c r="I88" s="13" t="s">
        <v>111</v>
      </c>
      <c r="J88" s="16" t="str">
        <f t="shared" si="6"/>
        <v>便所・洗面所ごみ収集、扉・便所面台へだて部分拭き、洗面台及び水栓拭き、鏡拭き、衛生器具洗浄、衛生消耗品補充及び汚物収集</v>
      </c>
      <c r="K88" s="39"/>
      <c r="L88" s="40">
        <v>20.170000000000002</v>
      </c>
      <c r="M88" s="19"/>
      <c r="N88" s="20"/>
      <c r="O88" s="21"/>
      <c r="P88" s="22"/>
    </row>
    <row r="89" spans="1:16" ht="29.25" customHeight="1">
      <c r="A89" s="38">
        <v>5</v>
      </c>
      <c r="B89" s="23" t="s">
        <v>55</v>
      </c>
      <c r="C89" s="12">
        <v>1</v>
      </c>
      <c r="D89" s="13" t="s">
        <v>109</v>
      </c>
      <c r="E89" s="10"/>
      <c r="F89" s="13" t="s">
        <v>110</v>
      </c>
      <c r="G89" s="14" t="s">
        <v>0</v>
      </c>
      <c r="H89" s="15">
        <v>250</v>
      </c>
      <c r="I89" s="13" t="s">
        <v>111</v>
      </c>
      <c r="J89" s="16" t="str">
        <f t="shared" si="6"/>
        <v>便所・洗面所ごみ収集、扉・便所面台へだて部分拭き、洗面台及び水栓拭き、鏡拭き、衛生器具洗浄、衛生消耗品補充及び汚物収集</v>
      </c>
      <c r="K89" s="39"/>
      <c r="L89" s="40">
        <v>19.27</v>
      </c>
      <c r="M89" s="19"/>
      <c r="N89" s="20"/>
      <c r="O89" s="21">
        <f t="shared" si="7"/>
        <v>0</v>
      </c>
      <c r="P89" s="22" t="str">
        <f t="shared" si="8"/>
        <v/>
      </c>
    </row>
    <row r="90" spans="1:16" ht="29.25" customHeight="1">
      <c r="A90" s="38">
        <v>6</v>
      </c>
      <c r="B90" s="23" t="s">
        <v>56</v>
      </c>
      <c r="C90" s="12">
        <v>1</v>
      </c>
      <c r="D90" s="13" t="s">
        <v>109</v>
      </c>
      <c r="E90" s="10"/>
      <c r="F90" s="13" t="s">
        <v>110</v>
      </c>
      <c r="G90" s="14" t="s">
        <v>0</v>
      </c>
      <c r="H90" s="15">
        <v>250</v>
      </c>
      <c r="I90" s="13" t="s">
        <v>111</v>
      </c>
      <c r="J90" s="16" t="str">
        <f t="shared" si="6"/>
        <v>便所・洗面所ごみ収集、扉・便所面台へだて部分拭き、洗面台及び水栓拭き、鏡拭き、衛生器具洗浄、衛生消耗品補充及び汚物収集</v>
      </c>
      <c r="K90" s="39"/>
      <c r="L90" s="40">
        <v>5.52</v>
      </c>
      <c r="M90" s="19"/>
      <c r="N90" s="20"/>
      <c r="O90" s="21">
        <f t="shared" si="7"/>
        <v>0</v>
      </c>
      <c r="P90" s="22" t="str">
        <f t="shared" si="8"/>
        <v/>
      </c>
    </row>
    <row r="91" spans="1:16" ht="29.25" customHeight="1">
      <c r="A91" s="38">
        <v>7</v>
      </c>
      <c r="B91" s="23" t="s">
        <v>57</v>
      </c>
      <c r="C91" s="12">
        <v>1</v>
      </c>
      <c r="D91" s="13" t="s">
        <v>112</v>
      </c>
      <c r="E91" s="10"/>
      <c r="F91" s="13" t="s">
        <v>113</v>
      </c>
      <c r="G91" s="14" t="s">
        <v>2</v>
      </c>
      <c r="H91" s="15">
        <v>53</v>
      </c>
      <c r="I91" s="13" t="s">
        <v>111</v>
      </c>
      <c r="J91" s="16" t="str">
        <f t="shared" si="6"/>
        <v>湯沸室流し台洗浄及び厨芥収集</v>
      </c>
      <c r="K91" s="39"/>
      <c r="L91" s="40">
        <v>5.57</v>
      </c>
      <c r="M91" s="19"/>
      <c r="N91" s="20"/>
      <c r="O91" s="21">
        <f t="shared" si="7"/>
        <v>0</v>
      </c>
      <c r="P91" s="22" t="str">
        <f t="shared" si="8"/>
        <v/>
      </c>
    </row>
    <row r="92" spans="1:16" ht="29.25" customHeight="1">
      <c r="A92" s="38">
        <v>8</v>
      </c>
      <c r="B92" s="11" t="s">
        <v>66</v>
      </c>
      <c r="C92" s="12">
        <v>1</v>
      </c>
      <c r="D92" s="13" t="s">
        <v>112</v>
      </c>
      <c r="E92" s="10"/>
      <c r="F92" s="13" t="s">
        <v>113</v>
      </c>
      <c r="G92" s="14" t="s">
        <v>2</v>
      </c>
      <c r="H92" s="15">
        <v>53</v>
      </c>
      <c r="I92" s="13" t="s">
        <v>111</v>
      </c>
      <c r="J92" s="16" t="str">
        <f t="shared" si="6"/>
        <v>湯沸室流し台洗浄及び厨芥収集</v>
      </c>
      <c r="K92" s="39"/>
      <c r="L92" s="40">
        <v>4.9009999999999998</v>
      </c>
      <c r="M92" s="19"/>
      <c r="N92" s="20"/>
      <c r="O92" s="21">
        <f t="shared" si="7"/>
        <v>0</v>
      </c>
      <c r="P92" s="22" t="str">
        <f t="shared" si="8"/>
        <v/>
      </c>
    </row>
    <row r="93" spans="1:16" ht="29.25" customHeight="1">
      <c r="A93" s="38">
        <v>9</v>
      </c>
      <c r="B93" s="24" t="s">
        <v>67</v>
      </c>
      <c r="C93" s="12">
        <v>1</v>
      </c>
      <c r="D93" s="13" t="s">
        <v>109</v>
      </c>
      <c r="E93" s="10"/>
      <c r="F93" s="13" t="s">
        <v>110</v>
      </c>
      <c r="G93" s="14" t="s">
        <v>2</v>
      </c>
      <c r="H93" s="15">
        <v>53</v>
      </c>
      <c r="I93" s="13" t="s">
        <v>111</v>
      </c>
      <c r="J93" s="16" t="str">
        <f t="shared" si="6"/>
        <v>便所・洗面所ごみ収集、扉・便所面台へだて部分拭き、洗面台及び水栓拭き、鏡拭き、衛生器具洗浄、衛生消耗品補充及び汚物収集</v>
      </c>
      <c r="K93" s="39"/>
      <c r="L93" s="40">
        <v>4.24</v>
      </c>
      <c r="M93" s="19"/>
      <c r="N93" s="20"/>
      <c r="O93" s="21">
        <f t="shared" si="7"/>
        <v>0</v>
      </c>
      <c r="P93" s="22" t="str">
        <f t="shared" si="8"/>
        <v/>
      </c>
    </row>
    <row r="94" spans="1:16" ht="29.25" customHeight="1">
      <c r="A94" s="38">
        <v>10</v>
      </c>
      <c r="B94" s="24" t="s">
        <v>68</v>
      </c>
      <c r="C94" s="12">
        <v>1</v>
      </c>
      <c r="D94" s="13" t="s">
        <v>109</v>
      </c>
      <c r="E94" s="10"/>
      <c r="F94" s="13" t="s">
        <v>110</v>
      </c>
      <c r="G94" s="14" t="s">
        <v>2</v>
      </c>
      <c r="H94" s="15">
        <v>53</v>
      </c>
      <c r="I94" s="13" t="s">
        <v>111</v>
      </c>
      <c r="J94" s="16" t="str">
        <f t="shared" si="6"/>
        <v>便所・洗面所ごみ収集、扉・便所面台へだて部分拭き、洗面台及び水栓拭き、鏡拭き、衛生器具洗浄、衛生消耗品補充及び汚物収集</v>
      </c>
      <c r="K94" s="39"/>
      <c r="L94" s="40">
        <v>4.24</v>
      </c>
      <c r="M94" s="19"/>
      <c r="N94" s="20"/>
      <c r="O94" s="21">
        <f t="shared" si="7"/>
        <v>0</v>
      </c>
      <c r="P94" s="22" t="str">
        <f t="shared" si="8"/>
        <v/>
      </c>
    </row>
    <row r="95" spans="1:16" ht="29.25" customHeight="1">
      <c r="A95" s="38">
        <v>11</v>
      </c>
      <c r="B95" s="24" t="s">
        <v>79</v>
      </c>
      <c r="C95" s="12">
        <v>1</v>
      </c>
      <c r="D95" s="13" t="s">
        <v>109</v>
      </c>
      <c r="E95" s="10"/>
      <c r="F95" s="13" t="s">
        <v>110</v>
      </c>
      <c r="G95" s="14" t="s">
        <v>2</v>
      </c>
      <c r="H95" s="15">
        <v>53</v>
      </c>
      <c r="I95" s="13" t="s">
        <v>111</v>
      </c>
      <c r="J95" s="16" t="str">
        <f t="shared" si="6"/>
        <v>便所・洗面所ごみ収集、扉・便所面台へだて部分拭き、洗面台及び水栓拭き、鏡拭き、衛生器具洗浄、衛生消耗品補充及び汚物収集</v>
      </c>
      <c r="K95" s="39"/>
      <c r="L95" s="40">
        <v>49.46</v>
      </c>
      <c r="M95" s="19"/>
      <c r="N95" s="20"/>
      <c r="O95" s="21">
        <f t="shared" si="7"/>
        <v>0</v>
      </c>
      <c r="P95" s="22" t="str">
        <f t="shared" si="8"/>
        <v/>
      </c>
    </row>
    <row r="96" spans="1:16" ht="29.25" customHeight="1">
      <c r="A96" s="38">
        <v>12</v>
      </c>
      <c r="B96" s="24" t="s">
        <v>80</v>
      </c>
      <c r="C96" s="12">
        <v>1</v>
      </c>
      <c r="D96" s="13" t="s">
        <v>109</v>
      </c>
      <c r="E96" s="10"/>
      <c r="F96" s="13" t="s">
        <v>110</v>
      </c>
      <c r="G96" s="14" t="s">
        <v>2</v>
      </c>
      <c r="H96" s="15">
        <v>53</v>
      </c>
      <c r="I96" s="13" t="s">
        <v>111</v>
      </c>
      <c r="J96" s="16" t="str">
        <f t="shared" si="6"/>
        <v>便所・洗面所ごみ収集、扉・便所面台へだて部分拭き、洗面台及び水栓拭き、鏡拭き、衛生器具洗浄、衛生消耗品補充及び汚物収集</v>
      </c>
      <c r="K96" s="39"/>
      <c r="L96" s="40">
        <v>53.53</v>
      </c>
      <c r="M96" s="19"/>
      <c r="N96" s="20"/>
      <c r="O96" s="21">
        <f t="shared" si="7"/>
        <v>0</v>
      </c>
      <c r="P96" s="22" t="str">
        <f t="shared" si="8"/>
        <v/>
      </c>
    </row>
    <row r="97" spans="1:16" ht="29.25" customHeight="1">
      <c r="A97" s="38">
        <v>13</v>
      </c>
      <c r="B97" s="24" t="s">
        <v>81</v>
      </c>
      <c r="C97" s="12">
        <v>1</v>
      </c>
      <c r="D97" s="13" t="s">
        <v>109</v>
      </c>
      <c r="E97" s="10"/>
      <c r="F97" s="13" t="s">
        <v>110</v>
      </c>
      <c r="G97" s="14" t="s">
        <v>2</v>
      </c>
      <c r="H97" s="15">
        <v>53</v>
      </c>
      <c r="I97" s="13" t="s">
        <v>111</v>
      </c>
      <c r="J97" s="16" t="str">
        <f t="shared" si="6"/>
        <v>便所・洗面所ごみ収集、扉・便所面台へだて部分拭き、洗面台及び水栓拭き、鏡拭き、衛生器具洗浄、衛生消耗品補充及び汚物収集</v>
      </c>
      <c r="K97" s="39"/>
      <c r="L97" s="40">
        <v>5.74</v>
      </c>
      <c r="M97" s="19"/>
      <c r="N97" s="20"/>
      <c r="O97" s="21">
        <f t="shared" si="7"/>
        <v>0</v>
      </c>
      <c r="P97" s="22" t="str">
        <f t="shared" si="8"/>
        <v/>
      </c>
    </row>
    <row r="98" spans="1:16" ht="29.25" customHeight="1">
      <c r="A98" s="38">
        <v>14</v>
      </c>
      <c r="B98" s="28" t="s">
        <v>86</v>
      </c>
      <c r="C98" s="12">
        <v>1</v>
      </c>
      <c r="D98" s="13" t="s">
        <v>112</v>
      </c>
      <c r="E98" s="10"/>
      <c r="F98" s="13" t="s">
        <v>113</v>
      </c>
      <c r="G98" s="14" t="s">
        <v>2</v>
      </c>
      <c r="H98" s="15">
        <v>53</v>
      </c>
      <c r="I98" s="13" t="s">
        <v>111</v>
      </c>
      <c r="J98" s="16" t="str">
        <f t="shared" si="6"/>
        <v>湯沸室流し台洗浄及び厨芥収集</v>
      </c>
      <c r="K98" s="39"/>
      <c r="L98" s="40">
        <v>6.4</v>
      </c>
      <c r="M98" s="19"/>
      <c r="N98" s="20"/>
      <c r="O98" s="21">
        <f t="shared" si="7"/>
        <v>0</v>
      </c>
      <c r="P98" s="22" t="str">
        <f t="shared" si="8"/>
        <v/>
      </c>
    </row>
    <row r="99" spans="1:16" ht="29.25" customHeight="1">
      <c r="A99" s="38">
        <v>15</v>
      </c>
      <c r="B99" s="28" t="s">
        <v>87</v>
      </c>
      <c r="C99" s="12">
        <v>1</v>
      </c>
      <c r="D99" s="13" t="s">
        <v>109</v>
      </c>
      <c r="E99" s="10"/>
      <c r="F99" s="13" t="s">
        <v>110</v>
      </c>
      <c r="G99" s="14" t="s">
        <v>0</v>
      </c>
      <c r="H99" s="15">
        <v>250</v>
      </c>
      <c r="I99" s="13" t="s">
        <v>111</v>
      </c>
      <c r="J99" s="16" t="str">
        <f t="shared" si="6"/>
        <v>便所・洗面所ごみ収集、扉・便所面台へだて部分拭き、洗面台及び水栓拭き、鏡拭き、衛生器具洗浄、衛生消耗品補充及び汚物収集</v>
      </c>
      <c r="K99" s="39"/>
      <c r="L99" s="40">
        <v>26.08</v>
      </c>
      <c r="M99" s="19"/>
      <c r="N99" s="20"/>
      <c r="O99" s="21">
        <f t="shared" si="7"/>
        <v>0</v>
      </c>
      <c r="P99" s="22" t="str">
        <f t="shared" si="8"/>
        <v/>
      </c>
    </row>
    <row r="100" spans="1:16" ht="29.25" customHeight="1">
      <c r="A100" s="38">
        <v>16</v>
      </c>
      <c r="B100" s="28" t="s">
        <v>88</v>
      </c>
      <c r="C100" s="12">
        <v>1</v>
      </c>
      <c r="D100" s="13" t="s">
        <v>109</v>
      </c>
      <c r="E100" s="10"/>
      <c r="F100" s="13" t="s">
        <v>110</v>
      </c>
      <c r="G100" s="14" t="s">
        <v>0</v>
      </c>
      <c r="H100" s="15">
        <v>250</v>
      </c>
      <c r="I100" s="13" t="s">
        <v>111</v>
      </c>
      <c r="J100" s="16" t="str">
        <f t="shared" si="6"/>
        <v>便所・洗面所ごみ収集、扉・便所面台へだて部分拭き、洗面台及び水栓拭き、鏡拭き、衛生器具洗浄、衛生消耗品補充及び汚物収集</v>
      </c>
      <c r="K100" s="39"/>
      <c r="L100" s="40">
        <v>25.48</v>
      </c>
      <c r="M100" s="19"/>
      <c r="N100" s="20"/>
      <c r="O100" s="21">
        <f t="shared" si="7"/>
        <v>0</v>
      </c>
      <c r="P100" s="22" t="str">
        <f t="shared" si="8"/>
        <v/>
      </c>
    </row>
    <row r="101" spans="1:16" ht="29.25" customHeight="1">
      <c r="A101" s="38">
        <v>17</v>
      </c>
      <c r="B101" s="28" t="s">
        <v>89</v>
      </c>
      <c r="C101" s="12">
        <v>1</v>
      </c>
      <c r="D101" s="13" t="s">
        <v>109</v>
      </c>
      <c r="E101" s="10"/>
      <c r="F101" s="13" t="s">
        <v>110</v>
      </c>
      <c r="G101" s="14" t="s">
        <v>0</v>
      </c>
      <c r="H101" s="15">
        <v>250</v>
      </c>
      <c r="I101" s="13" t="s">
        <v>111</v>
      </c>
      <c r="J101" s="16" t="str">
        <f t="shared" si="6"/>
        <v>便所・洗面所ごみ収集、扉・便所面台へだて部分拭き、洗面台及び水栓拭き、鏡拭き、衛生器具洗浄、衛生消耗品補充及び汚物収集</v>
      </c>
      <c r="K101" s="39"/>
      <c r="L101" s="40">
        <v>6.75</v>
      </c>
      <c r="M101" s="19"/>
      <c r="N101" s="20"/>
      <c r="O101" s="21">
        <f t="shared" si="7"/>
        <v>0</v>
      </c>
      <c r="P101" s="22" t="str">
        <f t="shared" si="8"/>
        <v/>
      </c>
    </row>
    <row r="102" spans="1:16" ht="29.25" customHeight="1">
      <c r="A102" s="38">
        <v>18</v>
      </c>
      <c r="B102" s="28" t="s">
        <v>93</v>
      </c>
      <c r="C102" s="12">
        <v>1</v>
      </c>
      <c r="D102" s="13" t="s">
        <v>109</v>
      </c>
      <c r="E102" s="10"/>
      <c r="F102" s="13" t="s">
        <v>110</v>
      </c>
      <c r="G102" s="14" t="s">
        <v>0</v>
      </c>
      <c r="H102" s="15">
        <v>250</v>
      </c>
      <c r="I102" s="13" t="s">
        <v>111</v>
      </c>
      <c r="J102" s="16" t="str">
        <f t="shared" si="6"/>
        <v>便所・洗面所ごみ収集、扉・便所面台へだて部分拭き、洗面台及び水栓拭き、鏡拭き、衛生器具洗浄、衛生消耗品補充及び汚物収集</v>
      </c>
      <c r="K102" s="39"/>
      <c r="L102" s="40">
        <v>10.07</v>
      </c>
      <c r="M102" s="19"/>
      <c r="N102" s="20"/>
      <c r="O102" s="21">
        <f t="shared" si="7"/>
        <v>0</v>
      </c>
      <c r="P102" s="22" t="str">
        <f t="shared" si="8"/>
        <v/>
      </c>
    </row>
    <row r="103" spans="1:16" ht="29.25" customHeight="1">
      <c r="A103" s="30"/>
      <c r="B103" s="30"/>
      <c r="C103" s="30"/>
      <c r="D103" s="30"/>
      <c r="E103" s="30"/>
      <c r="F103" s="30"/>
      <c r="G103" s="9"/>
      <c r="H103" s="30"/>
      <c r="I103" s="41" t="s">
        <v>104</v>
      </c>
      <c r="J103" s="42"/>
      <c r="K103" s="42"/>
      <c r="L103" s="43"/>
      <c r="M103" s="44">
        <f>SUM(M85:M102)</f>
        <v>0</v>
      </c>
      <c r="N103" s="33">
        <f>SUM(N85:N102)</f>
        <v>0</v>
      </c>
      <c r="O103" s="30"/>
      <c r="P103" s="30"/>
    </row>
    <row r="104" spans="1:16" ht="29.25" customHeight="1">
      <c r="I104" s="45" t="s">
        <v>114</v>
      </c>
      <c r="J104" s="46"/>
      <c r="K104" s="46"/>
      <c r="L104" s="47"/>
      <c r="M104" s="58">
        <f>+M103+N103</f>
        <v>0</v>
      </c>
      <c r="N104" s="58"/>
    </row>
    <row r="105" spans="1:16" ht="29.25" customHeight="1">
      <c r="J105" s="35"/>
      <c r="L105" s="2">
        <f>SUBTOTAL(9,L6:L69)</f>
        <v>3696.920000000001</v>
      </c>
    </row>
    <row r="106" spans="1:16" ht="29.25" customHeight="1">
      <c r="A106" s="1" t="s">
        <v>115</v>
      </c>
    </row>
    <row r="107" spans="1:16" s="3" customFormat="1" ht="29.25" customHeight="1">
      <c r="A107" s="6"/>
      <c r="B107" s="6" t="s">
        <v>9</v>
      </c>
      <c r="C107" s="6" t="s">
        <v>10</v>
      </c>
      <c r="D107" s="6" t="s">
        <v>11</v>
      </c>
      <c r="E107" s="6" t="s">
        <v>12</v>
      </c>
      <c r="F107" s="6" t="s">
        <v>13</v>
      </c>
      <c r="G107" s="6" t="s">
        <v>14</v>
      </c>
      <c r="H107" s="6" t="s">
        <v>15</v>
      </c>
      <c r="I107" s="6" t="s">
        <v>16</v>
      </c>
      <c r="J107" s="6" t="s">
        <v>17</v>
      </c>
      <c r="K107" s="6" t="s">
        <v>107</v>
      </c>
      <c r="L107" s="6" t="s">
        <v>19</v>
      </c>
      <c r="M107" s="7" t="s">
        <v>20</v>
      </c>
      <c r="N107" s="8" t="s">
        <v>21</v>
      </c>
      <c r="O107" s="9"/>
      <c r="P107" s="9"/>
    </row>
    <row r="108" spans="1:16" ht="29.25" customHeight="1">
      <c r="A108" s="10">
        <v>1</v>
      </c>
      <c r="B108" s="11"/>
      <c r="C108" s="12"/>
      <c r="D108" s="48"/>
      <c r="E108" s="49"/>
      <c r="F108" s="48"/>
      <c r="G108" s="50"/>
      <c r="H108" s="15"/>
      <c r="I108" s="48"/>
      <c r="J108" s="51" t="str">
        <f t="shared" ref="J108:J117" si="9">+D108&amp;E108&amp;F108</f>
        <v/>
      </c>
      <c r="K108" s="52" t="str">
        <f>IF(J108="","",VLOOKUP(J108,'[1]単価表（2,000㎡-5,000㎡）'!$N$5:$O$147,2,0))</f>
        <v/>
      </c>
      <c r="L108" s="18"/>
      <c r="M108" s="53" t="str">
        <f t="shared" ref="M108:M117" si="10">IF(ISERROR(ROUNDDOWN(H108*K108*L108,0)),"",(ROUNDDOWN(H108*K108*L108,0)))</f>
        <v/>
      </c>
      <c r="N108" s="54"/>
      <c r="O108" s="21" t="str">
        <f t="shared" ref="O108:O117" si="11">+IFERROR(K108,"a")</f>
        <v/>
      </c>
      <c r="P108" s="22" t="str">
        <f t="shared" ref="P108:P117" si="12">+IF(O108="a","（注意）清掃区分の組み合わせに誤りがあります","")</f>
        <v/>
      </c>
    </row>
    <row r="109" spans="1:16" ht="29.25" customHeight="1">
      <c r="A109" s="10">
        <v>2</v>
      </c>
      <c r="B109" s="11"/>
      <c r="C109" s="12"/>
      <c r="D109" s="48"/>
      <c r="E109" s="49"/>
      <c r="F109" s="48"/>
      <c r="G109" s="50"/>
      <c r="H109" s="15"/>
      <c r="I109" s="48"/>
      <c r="J109" s="51" t="str">
        <f t="shared" si="9"/>
        <v/>
      </c>
      <c r="K109" s="52" t="str">
        <f>IF(J109="","",VLOOKUP(J109,'[1]単価表（2,000㎡-5,000㎡）'!$N$5:$O$147,2,0))</f>
        <v/>
      </c>
      <c r="L109" s="18"/>
      <c r="M109" s="53" t="str">
        <f t="shared" si="10"/>
        <v/>
      </c>
      <c r="N109" s="54"/>
      <c r="O109" s="21" t="str">
        <f t="shared" si="11"/>
        <v/>
      </c>
      <c r="P109" s="22" t="str">
        <f t="shared" si="12"/>
        <v/>
      </c>
    </row>
    <row r="110" spans="1:16" ht="29.25" customHeight="1">
      <c r="A110" s="10">
        <v>3</v>
      </c>
      <c r="B110" s="11"/>
      <c r="C110" s="12"/>
      <c r="D110" s="55"/>
      <c r="E110" s="49"/>
      <c r="F110" s="48"/>
      <c r="G110" s="50"/>
      <c r="H110" s="15"/>
      <c r="I110" s="48"/>
      <c r="J110" s="51" t="str">
        <f t="shared" si="9"/>
        <v/>
      </c>
      <c r="K110" s="52" t="str">
        <f>IF(J110="","",VLOOKUP(J110,'[1]単価表（2,000㎡-5,000㎡）'!$N$5:$O$147,2,0))</f>
        <v/>
      </c>
      <c r="L110" s="18"/>
      <c r="M110" s="53" t="str">
        <f t="shared" si="10"/>
        <v/>
      </c>
      <c r="N110" s="54"/>
      <c r="O110" s="21" t="str">
        <f t="shared" si="11"/>
        <v/>
      </c>
      <c r="P110" s="22" t="str">
        <f t="shared" si="12"/>
        <v/>
      </c>
    </row>
    <row r="111" spans="1:16" ht="29.25" customHeight="1">
      <c r="A111" s="10">
        <v>4</v>
      </c>
      <c r="B111" s="11"/>
      <c r="C111" s="12"/>
      <c r="D111" s="55"/>
      <c r="E111" s="49"/>
      <c r="F111" s="48"/>
      <c r="G111" s="50"/>
      <c r="H111" s="15"/>
      <c r="I111" s="48"/>
      <c r="J111" s="51" t="str">
        <f t="shared" si="9"/>
        <v/>
      </c>
      <c r="K111" s="52" t="str">
        <f>IF(J111="","",VLOOKUP(J111,'[1]単価表（2,000㎡-5,000㎡）'!$N$5:$O$147,2,0))</f>
        <v/>
      </c>
      <c r="L111" s="18"/>
      <c r="M111" s="53" t="str">
        <f t="shared" si="10"/>
        <v/>
      </c>
      <c r="N111" s="54"/>
      <c r="O111" s="21" t="str">
        <f t="shared" si="11"/>
        <v/>
      </c>
      <c r="P111" s="22" t="str">
        <f t="shared" si="12"/>
        <v/>
      </c>
    </row>
    <row r="112" spans="1:16" ht="29.25" customHeight="1">
      <c r="A112" s="10">
        <v>5</v>
      </c>
      <c r="B112" s="11"/>
      <c r="C112" s="12"/>
      <c r="D112" s="55"/>
      <c r="E112" s="49"/>
      <c r="F112" s="48"/>
      <c r="G112" s="50"/>
      <c r="H112" s="15"/>
      <c r="I112" s="48"/>
      <c r="J112" s="51" t="str">
        <f t="shared" si="9"/>
        <v/>
      </c>
      <c r="K112" s="52" t="str">
        <f>IF(J112="","",VLOOKUP(J112,'[1]単価表（2,000㎡-5,000㎡）'!$N$5:$O$147,2,0))</f>
        <v/>
      </c>
      <c r="L112" s="18"/>
      <c r="M112" s="53" t="str">
        <f t="shared" si="10"/>
        <v/>
      </c>
      <c r="N112" s="54"/>
      <c r="O112" s="21" t="str">
        <f t="shared" si="11"/>
        <v/>
      </c>
      <c r="P112" s="22" t="str">
        <f t="shared" si="12"/>
        <v/>
      </c>
    </row>
    <row r="113" spans="1:16" ht="29.25" customHeight="1">
      <c r="A113" s="10">
        <v>6</v>
      </c>
      <c r="B113" s="11"/>
      <c r="C113" s="12"/>
      <c r="D113" s="55"/>
      <c r="E113" s="49"/>
      <c r="F113" s="48"/>
      <c r="G113" s="50"/>
      <c r="H113" s="15"/>
      <c r="I113" s="48"/>
      <c r="J113" s="51" t="str">
        <f t="shared" si="9"/>
        <v/>
      </c>
      <c r="K113" s="52" t="str">
        <f>IF(J113="","",VLOOKUP(J113,'[1]単価表（2,000㎡-5,000㎡）'!$N$5:$O$147,2,0))</f>
        <v/>
      </c>
      <c r="L113" s="18"/>
      <c r="M113" s="53" t="str">
        <f t="shared" si="10"/>
        <v/>
      </c>
      <c r="N113" s="54"/>
      <c r="O113" s="21" t="str">
        <f t="shared" si="11"/>
        <v/>
      </c>
      <c r="P113" s="22" t="str">
        <f t="shared" si="12"/>
        <v/>
      </c>
    </row>
    <row r="114" spans="1:16" ht="29.25" customHeight="1">
      <c r="A114" s="10">
        <v>7</v>
      </c>
      <c r="B114" s="11"/>
      <c r="C114" s="12"/>
      <c r="D114" s="55"/>
      <c r="E114" s="49"/>
      <c r="F114" s="48"/>
      <c r="G114" s="50"/>
      <c r="H114" s="15"/>
      <c r="I114" s="48"/>
      <c r="J114" s="51" t="str">
        <f t="shared" si="9"/>
        <v/>
      </c>
      <c r="K114" s="52" t="str">
        <f>IF(J114="","",VLOOKUP(J114,'[1]単価表（2,000㎡-5,000㎡）'!$N$5:$O$147,2,0))</f>
        <v/>
      </c>
      <c r="L114" s="18"/>
      <c r="M114" s="53" t="str">
        <f t="shared" si="10"/>
        <v/>
      </c>
      <c r="N114" s="54"/>
      <c r="O114" s="21" t="str">
        <f t="shared" si="11"/>
        <v/>
      </c>
      <c r="P114" s="22" t="str">
        <f t="shared" si="12"/>
        <v/>
      </c>
    </row>
    <row r="115" spans="1:16" ht="29.25" customHeight="1">
      <c r="A115" s="10">
        <v>8</v>
      </c>
      <c r="B115" s="11"/>
      <c r="C115" s="12"/>
      <c r="D115" s="55"/>
      <c r="E115" s="49"/>
      <c r="F115" s="48"/>
      <c r="G115" s="50"/>
      <c r="H115" s="15"/>
      <c r="I115" s="48"/>
      <c r="J115" s="51" t="str">
        <f t="shared" si="9"/>
        <v/>
      </c>
      <c r="K115" s="52" t="str">
        <f>IF(J115="","",VLOOKUP(J115,'[1]単価表（2,000㎡-5,000㎡）'!$N$5:$O$147,2,0))</f>
        <v/>
      </c>
      <c r="L115" s="18"/>
      <c r="M115" s="53" t="str">
        <f t="shared" si="10"/>
        <v/>
      </c>
      <c r="N115" s="54"/>
      <c r="O115" s="21" t="str">
        <f t="shared" si="11"/>
        <v/>
      </c>
      <c r="P115" s="22" t="str">
        <f t="shared" si="12"/>
        <v/>
      </c>
    </row>
    <row r="116" spans="1:16" ht="29.25" customHeight="1">
      <c r="A116" s="10">
        <v>9</v>
      </c>
      <c r="B116" s="11"/>
      <c r="C116" s="12"/>
      <c r="D116" s="48"/>
      <c r="E116" s="49"/>
      <c r="F116" s="48"/>
      <c r="G116" s="50"/>
      <c r="H116" s="15"/>
      <c r="I116" s="48"/>
      <c r="J116" s="51" t="str">
        <f t="shared" si="9"/>
        <v/>
      </c>
      <c r="K116" s="52" t="str">
        <f>IF(J116="","",VLOOKUP(J116,'[1]単価表（2,000㎡-5,000㎡）'!$N$5:$O$147,2,0))</f>
        <v/>
      </c>
      <c r="L116" s="18"/>
      <c r="M116" s="53" t="str">
        <f t="shared" si="10"/>
        <v/>
      </c>
      <c r="N116" s="54"/>
      <c r="O116" s="21" t="str">
        <f t="shared" si="11"/>
        <v/>
      </c>
      <c r="P116" s="22" t="str">
        <f t="shared" si="12"/>
        <v/>
      </c>
    </row>
    <row r="117" spans="1:16" ht="29.25" customHeight="1">
      <c r="A117" s="10">
        <v>10</v>
      </c>
      <c r="B117" s="11"/>
      <c r="C117" s="12"/>
      <c r="D117" s="48"/>
      <c r="E117" s="49"/>
      <c r="F117" s="48"/>
      <c r="G117" s="50"/>
      <c r="H117" s="15"/>
      <c r="I117" s="48"/>
      <c r="J117" s="51" t="str">
        <f t="shared" si="9"/>
        <v/>
      </c>
      <c r="K117" s="52" t="str">
        <f>IF(J117="","",VLOOKUP(J117,'[1]単価表（2,000㎡-5,000㎡）'!$N$5:$O$147,2,0))</f>
        <v/>
      </c>
      <c r="L117" s="18"/>
      <c r="M117" s="53" t="str">
        <f t="shared" si="10"/>
        <v/>
      </c>
      <c r="N117" s="54"/>
      <c r="O117" s="21" t="str">
        <f t="shared" si="11"/>
        <v/>
      </c>
      <c r="P117" s="22" t="str">
        <f t="shared" si="12"/>
        <v/>
      </c>
    </row>
    <row r="118" spans="1:16" ht="29.25" customHeight="1">
      <c r="A118" s="30"/>
      <c r="B118" s="30"/>
      <c r="C118" s="30"/>
      <c r="D118" s="30"/>
      <c r="E118" s="30"/>
      <c r="F118" s="30"/>
      <c r="G118" s="9"/>
      <c r="H118" s="30"/>
      <c r="I118" s="41" t="s">
        <v>104</v>
      </c>
      <c r="J118" s="42"/>
      <c r="K118" s="42"/>
      <c r="L118" s="43"/>
      <c r="M118" s="44">
        <f>SUM(M108:M117)</f>
        <v>0</v>
      </c>
      <c r="N118" s="33">
        <f>SUM(N108:N117)</f>
        <v>0</v>
      </c>
      <c r="O118" s="30"/>
      <c r="P118" s="30"/>
    </row>
    <row r="119" spans="1:16" ht="29.25" customHeight="1">
      <c r="I119" s="45" t="s">
        <v>116</v>
      </c>
      <c r="J119" s="46"/>
      <c r="K119" s="46"/>
      <c r="L119" s="47"/>
      <c r="M119" s="58">
        <f>+M118+N118</f>
        <v>0</v>
      </c>
      <c r="N119" s="58"/>
    </row>
    <row r="120" spans="1:16" ht="29.25" customHeight="1">
      <c r="J120" s="35"/>
    </row>
    <row r="121" spans="1:16" ht="29.25" customHeight="1">
      <c r="A121" s="1" t="s">
        <v>117</v>
      </c>
    </row>
    <row r="122" spans="1:16" s="3" customFormat="1" ht="29.25" customHeight="1">
      <c r="A122" s="6"/>
      <c r="B122" s="6" t="s">
        <v>9</v>
      </c>
      <c r="C122" s="6" t="s">
        <v>10</v>
      </c>
      <c r="D122" s="6" t="s">
        <v>11</v>
      </c>
      <c r="E122" s="6" t="s">
        <v>12</v>
      </c>
      <c r="F122" s="6" t="s">
        <v>13</v>
      </c>
      <c r="G122" s="6" t="s">
        <v>14</v>
      </c>
      <c r="H122" s="6" t="s">
        <v>15</v>
      </c>
      <c r="I122" s="6" t="s">
        <v>16</v>
      </c>
      <c r="J122" s="6" t="s">
        <v>17</v>
      </c>
      <c r="K122" s="6" t="s">
        <v>107</v>
      </c>
      <c r="L122" s="6" t="s">
        <v>19</v>
      </c>
      <c r="M122" s="7" t="s">
        <v>20</v>
      </c>
      <c r="N122" s="8" t="s">
        <v>21</v>
      </c>
      <c r="O122" s="9"/>
      <c r="P122" s="9"/>
    </row>
    <row r="123" spans="1:16" ht="29.25" customHeight="1">
      <c r="A123" s="10">
        <v>1</v>
      </c>
      <c r="B123" s="11" t="s">
        <v>118</v>
      </c>
      <c r="C123" s="12">
        <v>1</v>
      </c>
      <c r="D123" s="13" t="s">
        <v>119</v>
      </c>
      <c r="E123" s="13" t="s">
        <v>4</v>
      </c>
      <c r="F123" s="13" t="s">
        <v>120</v>
      </c>
      <c r="G123" s="14"/>
      <c r="H123" s="15">
        <v>2</v>
      </c>
      <c r="I123" s="13" t="s">
        <v>26</v>
      </c>
      <c r="J123" s="16" t="str">
        <f>+D123&amp;E123&amp;F123</f>
        <v>事務室繊維床洗浄</v>
      </c>
      <c r="K123" s="39"/>
      <c r="L123" s="40">
        <v>114.75</v>
      </c>
      <c r="M123" s="19"/>
      <c r="N123" s="20"/>
      <c r="O123" s="21">
        <f>+IFERROR(K123,"a")</f>
        <v>0</v>
      </c>
      <c r="P123" s="22" t="str">
        <f t="shared" ref="P123:P190" si="13">+IF(O123="a","（注意）清掃区分の組み合わせに誤りがあります","")</f>
        <v/>
      </c>
    </row>
    <row r="124" spans="1:16" ht="29.25" customHeight="1">
      <c r="A124" s="10">
        <v>2</v>
      </c>
      <c r="B124" s="11" t="s">
        <v>121</v>
      </c>
      <c r="C124" s="12">
        <v>1</v>
      </c>
      <c r="D124" s="13" t="s">
        <v>119</v>
      </c>
      <c r="E124" s="13" t="s">
        <v>4</v>
      </c>
      <c r="F124" s="13" t="s">
        <v>120</v>
      </c>
      <c r="G124" s="14"/>
      <c r="H124" s="15">
        <v>2</v>
      </c>
      <c r="I124" s="13" t="s">
        <v>26</v>
      </c>
      <c r="J124" s="16" t="str">
        <f t="shared" ref="J124:J187" si="14">+D124&amp;E124&amp;F124</f>
        <v>事務室繊維床洗浄</v>
      </c>
      <c r="K124" s="39"/>
      <c r="L124" s="40">
        <v>22.4</v>
      </c>
      <c r="M124" s="19"/>
      <c r="N124" s="20"/>
      <c r="O124" s="21">
        <f t="shared" ref="O124:O187" si="15">+IFERROR(K124,"a")</f>
        <v>0</v>
      </c>
      <c r="P124" s="22" t="str">
        <f t="shared" si="13"/>
        <v/>
      </c>
    </row>
    <row r="125" spans="1:16" ht="29.25" customHeight="1">
      <c r="A125" s="10">
        <v>3</v>
      </c>
      <c r="B125" s="11" t="s">
        <v>122</v>
      </c>
      <c r="C125" s="12">
        <v>1</v>
      </c>
      <c r="D125" s="13" t="s">
        <v>119</v>
      </c>
      <c r="E125" s="13" t="s">
        <v>4</v>
      </c>
      <c r="F125" s="13" t="s">
        <v>120</v>
      </c>
      <c r="G125" s="14"/>
      <c r="H125" s="15">
        <v>2</v>
      </c>
      <c r="I125" s="13" t="s">
        <v>26</v>
      </c>
      <c r="J125" s="16" t="str">
        <f t="shared" si="14"/>
        <v>事務室繊維床洗浄</v>
      </c>
      <c r="K125" s="39"/>
      <c r="L125" s="40">
        <v>11.6</v>
      </c>
      <c r="M125" s="19"/>
      <c r="N125" s="20"/>
      <c r="O125" s="21">
        <f t="shared" si="15"/>
        <v>0</v>
      </c>
      <c r="P125" s="22" t="str">
        <f t="shared" si="13"/>
        <v/>
      </c>
    </row>
    <row r="126" spans="1:16" ht="29.25" customHeight="1">
      <c r="A126" s="10">
        <v>4</v>
      </c>
      <c r="B126" s="11" t="s">
        <v>27</v>
      </c>
      <c r="C126" s="12">
        <v>1</v>
      </c>
      <c r="D126" s="13" t="s">
        <v>123</v>
      </c>
      <c r="E126" s="13" t="s">
        <v>5</v>
      </c>
      <c r="F126" s="13" t="s">
        <v>124</v>
      </c>
      <c r="G126" s="14"/>
      <c r="H126" s="26">
        <v>2</v>
      </c>
      <c r="I126" s="13" t="s">
        <v>26</v>
      </c>
      <c r="J126" s="16" t="str">
        <f t="shared" si="14"/>
        <v>会議室弾性床表面洗浄</v>
      </c>
      <c r="K126" s="39"/>
      <c r="L126" s="40">
        <v>57.8</v>
      </c>
      <c r="M126" s="19"/>
      <c r="N126" s="20"/>
      <c r="O126" s="21">
        <f t="shared" si="15"/>
        <v>0</v>
      </c>
      <c r="P126" s="22" t="str">
        <f t="shared" si="13"/>
        <v/>
      </c>
    </row>
    <row r="127" spans="1:16" ht="29.25" customHeight="1">
      <c r="A127" s="10">
        <v>5</v>
      </c>
      <c r="B127" s="11" t="s">
        <v>30</v>
      </c>
      <c r="C127" s="12">
        <v>1</v>
      </c>
      <c r="D127" s="13" t="s">
        <v>6</v>
      </c>
      <c r="E127" s="13" t="s">
        <v>125</v>
      </c>
      <c r="F127" s="13" t="s">
        <v>124</v>
      </c>
      <c r="G127" s="14"/>
      <c r="H127" s="15">
        <v>2</v>
      </c>
      <c r="I127" s="13" t="s">
        <v>26</v>
      </c>
      <c r="J127" s="16" t="str">
        <f t="shared" si="14"/>
        <v>廊下・エレベーターホール弾性床又は木製床表面洗浄</v>
      </c>
      <c r="K127" s="39"/>
      <c r="L127" s="40">
        <v>49.57</v>
      </c>
      <c r="M127" s="19"/>
      <c r="N127" s="20"/>
      <c r="O127" s="21">
        <f t="shared" si="15"/>
        <v>0</v>
      </c>
      <c r="P127" s="22" t="str">
        <f t="shared" si="13"/>
        <v/>
      </c>
    </row>
    <row r="128" spans="1:16" ht="29.25" customHeight="1">
      <c r="A128" s="10">
        <v>6</v>
      </c>
      <c r="B128" s="11" t="s">
        <v>32</v>
      </c>
      <c r="C128" s="12">
        <v>1</v>
      </c>
      <c r="D128" s="13" t="s">
        <v>6</v>
      </c>
      <c r="E128" s="13" t="s">
        <v>125</v>
      </c>
      <c r="F128" s="13" t="s">
        <v>124</v>
      </c>
      <c r="G128" s="14"/>
      <c r="H128" s="15">
        <v>2</v>
      </c>
      <c r="I128" s="13" t="s">
        <v>26</v>
      </c>
      <c r="J128" s="16" t="str">
        <f t="shared" si="14"/>
        <v>廊下・エレベーターホール弾性床又は木製床表面洗浄</v>
      </c>
      <c r="K128" s="39"/>
      <c r="L128" s="40">
        <v>82.15</v>
      </c>
      <c r="M128" s="19"/>
      <c r="N128" s="20"/>
      <c r="O128" s="21">
        <f t="shared" si="15"/>
        <v>0</v>
      </c>
      <c r="P128" s="22" t="str">
        <f t="shared" si="13"/>
        <v/>
      </c>
    </row>
    <row r="129" spans="1:16" ht="29.25" customHeight="1">
      <c r="A129" s="10">
        <v>7</v>
      </c>
      <c r="B129" s="11" t="s">
        <v>33</v>
      </c>
      <c r="C129" s="12">
        <v>1</v>
      </c>
      <c r="D129" s="13" t="s">
        <v>123</v>
      </c>
      <c r="E129" s="13" t="s">
        <v>126</v>
      </c>
      <c r="F129" s="13" t="s">
        <v>120</v>
      </c>
      <c r="G129" s="14"/>
      <c r="H129" s="15">
        <v>2</v>
      </c>
      <c r="I129" s="13" t="s">
        <v>26</v>
      </c>
      <c r="J129" s="16" t="str">
        <f t="shared" si="14"/>
        <v>会議室木製床洗浄</v>
      </c>
      <c r="K129" s="39"/>
      <c r="L129" s="40">
        <v>200.86</v>
      </c>
      <c r="M129" s="19"/>
      <c r="N129" s="20"/>
      <c r="O129" s="21">
        <f t="shared" si="15"/>
        <v>0</v>
      </c>
      <c r="P129" s="22" t="str">
        <f t="shared" si="13"/>
        <v/>
      </c>
    </row>
    <row r="130" spans="1:16" ht="29.25" customHeight="1">
      <c r="A130" s="10">
        <v>8</v>
      </c>
      <c r="B130" s="11" t="s">
        <v>34</v>
      </c>
      <c r="C130" s="12">
        <v>1</v>
      </c>
      <c r="D130" s="13" t="s">
        <v>6</v>
      </c>
      <c r="E130" s="13" t="s">
        <v>125</v>
      </c>
      <c r="F130" s="13" t="s">
        <v>124</v>
      </c>
      <c r="G130" s="14"/>
      <c r="H130" s="26">
        <v>2</v>
      </c>
      <c r="I130" s="13" t="s">
        <v>26</v>
      </c>
      <c r="J130" s="16" t="str">
        <f t="shared" si="14"/>
        <v>廊下・エレベーターホール弾性床又は木製床表面洗浄</v>
      </c>
      <c r="K130" s="39"/>
      <c r="L130" s="40">
        <v>12.45</v>
      </c>
      <c r="M130" s="19"/>
      <c r="N130" s="20"/>
      <c r="O130" s="21">
        <f t="shared" si="15"/>
        <v>0</v>
      </c>
      <c r="P130" s="22" t="str">
        <f t="shared" si="13"/>
        <v/>
      </c>
    </row>
    <row r="131" spans="1:16" ht="29.25" customHeight="1">
      <c r="A131" s="10">
        <v>9</v>
      </c>
      <c r="B131" s="11" t="s">
        <v>35</v>
      </c>
      <c r="C131" s="12">
        <v>1</v>
      </c>
      <c r="D131" s="13" t="s">
        <v>123</v>
      </c>
      <c r="E131" s="13" t="s">
        <v>5</v>
      </c>
      <c r="F131" s="13" t="s">
        <v>124</v>
      </c>
      <c r="G131" s="14"/>
      <c r="H131" s="26">
        <v>2</v>
      </c>
      <c r="I131" s="13" t="s">
        <v>26</v>
      </c>
      <c r="J131" s="16" t="str">
        <f t="shared" si="14"/>
        <v>会議室弾性床表面洗浄</v>
      </c>
      <c r="K131" s="39"/>
      <c r="L131" s="40">
        <v>61.56</v>
      </c>
      <c r="M131" s="19"/>
      <c r="N131" s="20"/>
      <c r="O131" s="21">
        <f t="shared" si="15"/>
        <v>0</v>
      </c>
      <c r="P131" s="22" t="str">
        <f t="shared" si="13"/>
        <v/>
      </c>
    </row>
    <row r="132" spans="1:16" ht="29.25" customHeight="1">
      <c r="A132" s="10">
        <v>10</v>
      </c>
      <c r="B132" s="11" t="s">
        <v>36</v>
      </c>
      <c r="C132" s="12">
        <v>1</v>
      </c>
      <c r="D132" s="13" t="s">
        <v>123</v>
      </c>
      <c r="E132" s="13" t="s">
        <v>5</v>
      </c>
      <c r="F132" s="13" t="s">
        <v>124</v>
      </c>
      <c r="G132" s="14"/>
      <c r="H132" s="26">
        <v>2</v>
      </c>
      <c r="I132" s="13" t="s">
        <v>26</v>
      </c>
      <c r="J132" s="16" t="str">
        <f t="shared" si="14"/>
        <v>会議室弾性床表面洗浄</v>
      </c>
      <c r="K132" s="39"/>
      <c r="L132" s="40">
        <v>61.56</v>
      </c>
      <c r="M132" s="19"/>
      <c r="N132" s="20"/>
      <c r="O132" s="21">
        <f t="shared" si="15"/>
        <v>0</v>
      </c>
      <c r="P132" s="22" t="str">
        <f t="shared" si="13"/>
        <v/>
      </c>
    </row>
    <row r="133" spans="1:16" ht="29.25" customHeight="1">
      <c r="A133" s="10">
        <v>11</v>
      </c>
      <c r="B133" s="11" t="s">
        <v>37</v>
      </c>
      <c r="C133" s="12">
        <v>1</v>
      </c>
      <c r="D133" s="13" t="s">
        <v>123</v>
      </c>
      <c r="E133" s="13" t="s">
        <v>4</v>
      </c>
      <c r="F133" s="13" t="s">
        <v>120</v>
      </c>
      <c r="G133" s="14"/>
      <c r="H133" s="15">
        <v>2</v>
      </c>
      <c r="I133" s="13" t="s">
        <v>26</v>
      </c>
      <c r="J133" s="16" t="str">
        <f t="shared" si="14"/>
        <v>会議室繊維床洗浄</v>
      </c>
      <c r="K133" s="39"/>
      <c r="L133" s="40">
        <v>63.08</v>
      </c>
      <c r="M133" s="19"/>
      <c r="N133" s="20"/>
      <c r="O133" s="21">
        <f t="shared" si="15"/>
        <v>0</v>
      </c>
      <c r="P133" s="22" t="str">
        <f t="shared" si="13"/>
        <v/>
      </c>
    </row>
    <row r="134" spans="1:16" ht="29.25" customHeight="1">
      <c r="A134" s="10">
        <v>12</v>
      </c>
      <c r="B134" s="11" t="s">
        <v>40</v>
      </c>
      <c r="C134" s="12">
        <v>1</v>
      </c>
      <c r="D134" s="13" t="s">
        <v>6</v>
      </c>
      <c r="E134" s="13" t="s">
        <v>125</v>
      </c>
      <c r="F134" s="13" t="s">
        <v>124</v>
      </c>
      <c r="G134" s="14"/>
      <c r="H134" s="26">
        <v>2</v>
      </c>
      <c r="I134" s="13" t="s">
        <v>26</v>
      </c>
      <c r="J134" s="16" t="str">
        <f t="shared" si="14"/>
        <v>廊下・エレベーターホール弾性床又は木製床表面洗浄</v>
      </c>
      <c r="K134" s="39"/>
      <c r="L134" s="40">
        <v>96.69</v>
      </c>
      <c r="M134" s="19"/>
      <c r="N134" s="20"/>
      <c r="O134" s="21">
        <f t="shared" si="15"/>
        <v>0</v>
      </c>
      <c r="P134" s="22" t="str">
        <f t="shared" si="13"/>
        <v/>
      </c>
    </row>
    <row r="135" spans="1:16" ht="29.25" customHeight="1">
      <c r="A135" s="10">
        <v>13</v>
      </c>
      <c r="B135" s="11" t="s">
        <v>41</v>
      </c>
      <c r="C135" s="12">
        <v>1</v>
      </c>
      <c r="D135" s="13" t="s">
        <v>123</v>
      </c>
      <c r="E135" s="13" t="s">
        <v>5</v>
      </c>
      <c r="F135" s="13" t="s">
        <v>124</v>
      </c>
      <c r="G135" s="14"/>
      <c r="H135" s="26">
        <v>2</v>
      </c>
      <c r="I135" s="13" t="s">
        <v>26</v>
      </c>
      <c r="J135" s="16" t="str">
        <f t="shared" si="14"/>
        <v>会議室弾性床表面洗浄</v>
      </c>
      <c r="K135" s="39"/>
      <c r="L135" s="40">
        <v>66.88</v>
      </c>
      <c r="M135" s="19"/>
      <c r="N135" s="20"/>
      <c r="O135" s="21">
        <f t="shared" si="15"/>
        <v>0</v>
      </c>
      <c r="P135" s="22" t="str">
        <f t="shared" si="13"/>
        <v/>
      </c>
    </row>
    <row r="136" spans="1:16" ht="29.25" customHeight="1">
      <c r="A136" s="10">
        <v>14</v>
      </c>
      <c r="B136" s="11" t="s">
        <v>42</v>
      </c>
      <c r="C136" s="12">
        <v>1</v>
      </c>
      <c r="D136" s="25" t="s">
        <v>123</v>
      </c>
      <c r="E136" s="25" t="s">
        <v>5</v>
      </c>
      <c r="F136" s="13" t="s">
        <v>124</v>
      </c>
      <c r="G136" s="14"/>
      <c r="H136" s="26">
        <v>2</v>
      </c>
      <c r="I136" s="13" t="s">
        <v>26</v>
      </c>
      <c r="J136" s="16" t="str">
        <f t="shared" si="14"/>
        <v>会議室弾性床表面洗浄</v>
      </c>
      <c r="K136" s="39"/>
      <c r="L136" s="40">
        <v>68.400000000000006</v>
      </c>
      <c r="M136" s="19"/>
      <c r="N136" s="20"/>
      <c r="O136" s="21">
        <f t="shared" si="15"/>
        <v>0</v>
      </c>
      <c r="P136" s="22" t="str">
        <f t="shared" si="13"/>
        <v/>
      </c>
    </row>
    <row r="137" spans="1:16" ht="29.25" customHeight="1">
      <c r="A137" s="10">
        <v>16</v>
      </c>
      <c r="B137" s="11" t="s">
        <v>46</v>
      </c>
      <c r="C137" s="12">
        <v>1</v>
      </c>
      <c r="D137" s="13" t="s">
        <v>6</v>
      </c>
      <c r="E137" s="13" t="s">
        <v>125</v>
      </c>
      <c r="F137" s="13" t="s">
        <v>124</v>
      </c>
      <c r="G137" s="14"/>
      <c r="H137" s="15">
        <v>2</v>
      </c>
      <c r="I137" s="13" t="s">
        <v>26</v>
      </c>
      <c r="J137" s="16" t="str">
        <f t="shared" si="14"/>
        <v>廊下・エレベーターホール弾性床又は木製床表面洗浄</v>
      </c>
      <c r="K137" s="39"/>
      <c r="L137" s="40">
        <v>8.08</v>
      </c>
      <c r="M137" s="19"/>
      <c r="N137" s="20"/>
      <c r="O137" s="21">
        <f t="shared" si="15"/>
        <v>0</v>
      </c>
      <c r="P137" s="22" t="str">
        <f t="shared" si="13"/>
        <v/>
      </c>
    </row>
    <row r="138" spans="1:16" ht="29.25" customHeight="1">
      <c r="A138" s="10">
        <v>17</v>
      </c>
      <c r="B138" s="11" t="s">
        <v>48</v>
      </c>
      <c r="C138" s="12">
        <v>1</v>
      </c>
      <c r="D138" s="13" t="s">
        <v>112</v>
      </c>
      <c r="E138" s="13" t="s">
        <v>5</v>
      </c>
      <c r="F138" s="13" t="s">
        <v>124</v>
      </c>
      <c r="G138" s="14"/>
      <c r="H138" s="15">
        <v>2</v>
      </c>
      <c r="I138" s="13" t="s">
        <v>26</v>
      </c>
      <c r="J138" s="16" t="str">
        <f t="shared" si="14"/>
        <v>湯沸室弾性床表面洗浄</v>
      </c>
      <c r="K138" s="39"/>
      <c r="L138" s="40">
        <v>5.27</v>
      </c>
      <c r="M138" s="19"/>
      <c r="N138" s="20"/>
      <c r="O138" s="21">
        <f t="shared" si="15"/>
        <v>0</v>
      </c>
      <c r="P138" s="22" t="str">
        <f t="shared" si="13"/>
        <v/>
      </c>
    </row>
    <row r="139" spans="1:16" ht="29.25" customHeight="1">
      <c r="A139" s="10">
        <v>18</v>
      </c>
      <c r="B139" s="11" t="s">
        <v>52</v>
      </c>
      <c r="C139" s="12">
        <v>1</v>
      </c>
      <c r="D139" s="13" t="s">
        <v>109</v>
      </c>
      <c r="E139" s="13" t="s">
        <v>5</v>
      </c>
      <c r="F139" s="13" t="s">
        <v>124</v>
      </c>
      <c r="G139" s="14"/>
      <c r="H139" s="26">
        <v>2</v>
      </c>
      <c r="I139" s="13" t="s">
        <v>26</v>
      </c>
      <c r="J139" s="16" t="str">
        <f t="shared" si="14"/>
        <v>便所・洗面所弾性床表面洗浄</v>
      </c>
      <c r="K139" s="39"/>
      <c r="L139" s="40">
        <v>20.170000000000002</v>
      </c>
      <c r="M139" s="19"/>
      <c r="N139" s="20"/>
      <c r="O139" s="21">
        <f t="shared" si="15"/>
        <v>0</v>
      </c>
      <c r="P139" s="22" t="str">
        <f t="shared" si="13"/>
        <v/>
      </c>
    </row>
    <row r="140" spans="1:16" ht="29.25" customHeight="1">
      <c r="A140" s="10">
        <v>19</v>
      </c>
      <c r="B140" s="11" t="s">
        <v>55</v>
      </c>
      <c r="C140" s="12">
        <v>1</v>
      </c>
      <c r="D140" s="13" t="s">
        <v>109</v>
      </c>
      <c r="E140" s="13" t="s">
        <v>5</v>
      </c>
      <c r="F140" s="13" t="s">
        <v>124</v>
      </c>
      <c r="G140" s="14"/>
      <c r="H140" s="26">
        <v>2</v>
      </c>
      <c r="I140" s="13" t="s">
        <v>26</v>
      </c>
      <c r="J140" s="16" t="str">
        <f t="shared" si="14"/>
        <v>便所・洗面所弾性床表面洗浄</v>
      </c>
      <c r="K140" s="39"/>
      <c r="L140" s="40">
        <v>19.27</v>
      </c>
      <c r="M140" s="19"/>
      <c r="N140" s="20"/>
      <c r="O140" s="21">
        <f t="shared" si="15"/>
        <v>0</v>
      </c>
      <c r="P140" s="22" t="str">
        <f t="shared" si="13"/>
        <v/>
      </c>
    </row>
    <row r="141" spans="1:16" ht="29.25" customHeight="1">
      <c r="A141" s="10">
        <v>20</v>
      </c>
      <c r="B141" s="11" t="s">
        <v>56</v>
      </c>
      <c r="C141" s="12">
        <v>1</v>
      </c>
      <c r="D141" s="13" t="s">
        <v>109</v>
      </c>
      <c r="E141" s="13" t="s">
        <v>5</v>
      </c>
      <c r="F141" s="13" t="s">
        <v>124</v>
      </c>
      <c r="G141" s="14"/>
      <c r="H141" s="26">
        <v>2</v>
      </c>
      <c r="I141" s="13" t="s">
        <v>26</v>
      </c>
      <c r="J141" s="16" t="str">
        <f t="shared" si="14"/>
        <v>便所・洗面所弾性床表面洗浄</v>
      </c>
      <c r="K141" s="39"/>
      <c r="L141" s="40">
        <v>5.52</v>
      </c>
      <c r="M141" s="19"/>
      <c r="N141" s="20"/>
      <c r="O141" s="21">
        <f t="shared" si="15"/>
        <v>0</v>
      </c>
      <c r="P141" s="22" t="str">
        <f t="shared" si="13"/>
        <v/>
      </c>
    </row>
    <row r="142" spans="1:16" ht="29.25" customHeight="1">
      <c r="A142" s="10">
        <v>21</v>
      </c>
      <c r="B142" s="11" t="s">
        <v>57</v>
      </c>
      <c r="C142" s="12">
        <v>1</v>
      </c>
      <c r="D142" s="13" t="s">
        <v>112</v>
      </c>
      <c r="E142" s="13" t="s">
        <v>5</v>
      </c>
      <c r="F142" s="13" t="s">
        <v>124</v>
      </c>
      <c r="G142" s="14"/>
      <c r="H142" s="26">
        <v>2</v>
      </c>
      <c r="I142" s="13" t="s">
        <v>26</v>
      </c>
      <c r="J142" s="16" t="str">
        <f t="shared" si="14"/>
        <v>湯沸室弾性床表面洗浄</v>
      </c>
      <c r="K142" s="39"/>
      <c r="L142" s="40">
        <v>5.57</v>
      </c>
      <c r="M142" s="19"/>
      <c r="N142" s="20"/>
      <c r="O142" s="21">
        <f t="shared" si="15"/>
        <v>0</v>
      </c>
      <c r="P142" s="22" t="str">
        <f t="shared" si="13"/>
        <v/>
      </c>
    </row>
    <row r="143" spans="1:16" ht="29.25" customHeight="1">
      <c r="A143" s="10">
        <v>22</v>
      </c>
      <c r="B143" s="11" t="s">
        <v>58</v>
      </c>
      <c r="C143" s="12">
        <v>1</v>
      </c>
      <c r="D143" s="13" t="s">
        <v>123</v>
      </c>
      <c r="E143" s="13" t="s">
        <v>4</v>
      </c>
      <c r="F143" s="13" t="s">
        <v>120</v>
      </c>
      <c r="G143" s="14"/>
      <c r="H143" s="15">
        <v>2</v>
      </c>
      <c r="I143" s="13" t="s">
        <v>26</v>
      </c>
      <c r="J143" s="16" t="str">
        <f t="shared" si="14"/>
        <v>会議室繊維床洗浄</v>
      </c>
      <c r="K143" s="39"/>
      <c r="L143" s="40">
        <v>49.95</v>
      </c>
      <c r="M143" s="19"/>
      <c r="N143" s="20"/>
      <c r="O143" s="21">
        <f t="shared" si="15"/>
        <v>0</v>
      </c>
      <c r="P143" s="22" t="str">
        <f t="shared" si="13"/>
        <v/>
      </c>
    </row>
    <row r="144" spans="1:16" ht="29.25" customHeight="1">
      <c r="A144" s="10">
        <v>23</v>
      </c>
      <c r="B144" s="11" t="s">
        <v>59</v>
      </c>
      <c r="C144" s="12">
        <v>1</v>
      </c>
      <c r="D144" s="13" t="s">
        <v>123</v>
      </c>
      <c r="E144" s="13" t="s">
        <v>126</v>
      </c>
      <c r="F144" s="13" t="s">
        <v>120</v>
      </c>
      <c r="G144" s="14"/>
      <c r="H144" s="15">
        <v>2</v>
      </c>
      <c r="I144" s="13" t="s">
        <v>26</v>
      </c>
      <c r="J144" s="16" t="str">
        <f t="shared" si="14"/>
        <v>会議室木製床洗浄</v>
      </c>
      <c r="K144" s="39"/>
      <c r="L144" s="40">
        <v>61.56</v>
      </c>
      <c r="M144" s="19"/>
      <c r="N144" s="20"/>
      <c r="O144" s="21">
        <f t="shared" si="15"/>
        <v>0</v>
      </c>
      <c r="P144" s="22" t="str">
        <f t="shared" si="13"/>
        <v/>
      </c>
    </row>
    <row r="145" spans="1:16" ht="29.25" customHeight="1">
      <c r="A145" s="10">
        <v>24</v>
      </c>
      <c r="B145" s="11" t="s">
        <v>60</v>
      </c>
      <c r="C145" s="12">
        <v>1</v>
      </c>
      <c r="D145" s="13" t="s">
        <v>123</v>
      </c>
      <c r="E145" s="13" t="s">
        <v>5</v>
      </c>
      <c r="F145" s="13" t="s">
        <v>124</v>
      </c>
      <c r="G145" s="14"/>
      <c r="H145" s="26">
        <v>2</v>
      </c>
      <c r="I145" s="13" t="s">
        <v>26</v>
      </c>
      <c r="J145" s="16" t="str">
        <f t="shared" si="14"/>
        <v>会議室弾性床表面洗浄</v>
      </c>
      <c r="K145" s="39"/>
      <c r="L145" s="40">
        <v>36.14</v>
      </c>
      <c r="M145" s="19"/>
      <c r="N145" s="20"/>
      <c r="O145" s="21">
        <f t="shared" si="15"/>
        <v>0</v>
      </c>
      <c r="P145" s="22" t="str">
        <f t="shared" si="13"/>
        <v/>
      </c>
    </row>
    <row r="146" spans="1:16" ht="29.25" customHeight="1">
      <c r="A146" s="10">
        <v>25</v>
      </c>
      <c r="B146" s="11" t="s">
        <v>61</v>
      </c>
      <c r="C146" s="12">
        <v>1</v>
      </c>
      <c r="D146" s="13" t="s">
        <v>123</v>
      </c>
      <c r="E146" s="13" t="s">
        <v>5</v>
      </c>
      <c r="F146" s="13" t="s">
        <v>124</v>
      </c>
      <c r="G146" s="14"/>
      <c r="H146" s="26">
        <v>2</v>
      </c>
      <c r="I146" s="13" t="s">
        <v>26</v>
      </c>
      <c r="J146" s="16" t="str">
        <f t="shared" si="14"/>
        <v>会議室弾性床表面洗浄</v>
      </c>
      <c r="K146" s="39"/>
      <c r="L146" s="40">
        <v>28.88</v>
      </c>
      <c r="M146" s="19"/>
      <c r="N146" s="20"/>
      <c r="O146" s="21">
        <f t="shared" si="15"/>
        <v>0</v>
      </c>
      <c r="P146" s="22" t="str">
        <f t="shared" si="13"/>
        <v/>
      </c>
    </row>
    <row r="147" spans="1:16" ht="29.25" customHeight="1">
      <c r="A147" s="10">
        <v>26</v>
      </c>
      <c r="B147" s="11" t="s">
        <v>62</v>
      </c>
      <c r="C147" s="12">
        <v>1</v>
      </c>
      <c r="D147" s="13" t="s">
        <v>123</v>
      </c>
      <c r="E147" s="13" t="s">
        <v>5</v>
      </c>
      <c r="F147" s="13" t="s">
        <v>124</v>
      </c>
      <c r="G147" s="14"/>
      <c r="H147" s="26">
        <v>2</v>
      </c>
      <c r="I147" s="13" t="s">
        <v>26</v>
      </c>
      <c r="J147" s="16" t="str">
        <f t="shared" si="14"/>
        <v>会議室弾性床表面洗浄</v>
      </c>
      <c r="K147" s="39"/>
      <c r="L147" s="40">
        <v>28.88</v>
      </c>
      <c r="M147" s="19"/>
      <c r="N147" s="20"/>
      <c r="O147" s="21">
        <f t="shared" si="15"/>
        <v>0</v>
      </c>
      <c r="P147" s="22" t="str">
        <f t="shared" si="13"/>
        <v/>
      </c>
    </row>
    <row r="148" spans="1:16" ht="29.25" customHeight="1">
      <c r="A148" s="10">
        <v>27</v>
      </c>
      <c r="B148" s="11" t="s">
        <v>63</v>
      </c>
      <c r="C148" s="12">
        <v>1</v>
      </c>
      <c r="D148" s="13" t="s">
        <v>6</v>
      </c>
      <c r="E148" s="13" t="s">
        <v>4</v>
      </c>
      <c r="F148" s="13" t="s">
        <v>120</v>
      </c>
      <c r="G148" s="14"/>
      <c r="H148" s="15">
        <v>2</v>
      </c>
      <c r="I148" s="13" t="s">
        <v>26</v>
      </c>
      <c r="J148" s="16" t="str">
        <f t="shared" si="14"/>
        <v>廊下・エレベーターホール繊維床洗浄</v>
      </c>
      <c r="K148" s="39"/>
      <c r="L148" s="40">
        <v>5.22</v>
      </c>
      <c r="M148" s="19"/>
      <c r="N148" s="20"/>
      <c r="O148" s="21">
        <f t="shared" si="15"/>
        <v>0</v>
      </c>
      <c r="P148" s="22" t="str">
        <f t="shared" si="13"/>
        <v/>
      </c>
    </row>
    <row r="149" spans="1:16" ht="29.25" customHeight="1">
      <c r="A149" s="10">
        <v>28</v>
      </c>
      <c r="B149" s="11" t="s">
        <v>64</v>
      </c>
      <c r="C149" s="12">
        <v>1</v>
      </c>
      <c r="D149" s="13" t="s">
        <v>6</v>
      </c>
      <c r="E149" s="13" t="s">
        <v>4</v>
      </c>
      <c r="F149" s="13" t="s">
        <v>120</v>
      </c>
      <c r="G149" s="14"/>
      <c r="H149" s="15">
        <v>2</v>
      </c>
      <c r="I149" s="13" t="s">
        <v>26</v>
      </c>
      <c r="J149" s="16" t="str">
        <f t="shared" si="14"/>
        <v>廊下・エレベーターホール繊維床洗浄</v>
      </c>
      <c r="K149" s="39"/>
      <c r="L149" s="40">
        <v>5.0599999999999996</v>
      </c>
      <c r="M149" s="19"/>
      <c r="N149" s="20"/>
      <c r="O149" s="21">
        <f t="shared" si="15"/>
        <v>0</v>
      </c>
      <c r="P149" s="22" t="str">
        <f t="shared" si="13"/>
        <v/>
      </c>
    </row>
    <row r="150" spans="1:16" ht="29.25" customHeight="1">
      <c r="A150" s="10">
        <v>29</v>
      </c>
      <c r="B150" s="11" t="s">
        <v>65</v>
      </c>
      <c r="C150" s="12">
        <v>1</v>
      </c>
      <c r="D150" s="13" t="s">
        <v>6</v>
      </c>
      <c r="E150" s="13" t="s">
        <v>125</v>
      </c>
      <c r="F150" s="13" t="s">
        <v>124</v>
      </c>
      <c r="G150" s="14"/>
      <c r="H150" s="26">
        <v>2</v>
      </c>
      <c r="I150" s="13" t="s">
        <v>26</v>
      </c>
      <c r="J150" s="16" t="str">
        <f t="shared" si="14"/>
        <v>廊下・エレベーターホール弾性床又は木製床表面洗浄</v>
      </c>
      <c r="K150" s="39"/>
      <c r="L150" s="40">
        <v>87.86</v>
      </c>
      <c r="M150" s="19"/>
      <c r="N150" s="20"/>
      <c r="O150" s="21">
        <f t="shared" si="15"/>
        <v>0</v>
      </c>
      <c r="P150" s="22" t="str">
        <f t="shared" si="13"/>
        <v/>
      </c>
    </row>
    <row r="151" spans="1:16" ht="29.25" customHeight="1">
      <c r="A151" s="10">
        <v>30</v>
      </c>
      <c r="B151" s="11" t="s">
        <v>66</v>
      </c>
      <c r="C151" s="12">
        <v>1</v>
      </c>
      <c r="D151" s="13" t="s">
        <v>112</v>
      </c>
      <c r="E151" s="13" t="s">
        <v>5</v>
      </c>
      <c r="F151" s="13" t="s">
        <v>124</v>
      </c>
      <c r="G151" s="14"/>
      <c r="H151" s="26">
        <v>2</v>
      </c>
      <c r="I151" s="13" t="s">
        <v>26</v>
      </c>
      <c r="J151" s="16" t="str">
        <f t="shared" si="14"/>
        <v>湯沸室弾性床表面洗浄</v>
      </c>
      <c r="K151" s="39"/>
      <c r="L151" s="40">
        <v>4.9009999999999998</v>
      </c>
      <c r="M151" s="19"/>
      <c r="N151" s="20"/>
      <c r="O151" s="21">
        <f t="shared" si="15"/>
        <v>0</v>
      </c>
      <c r="P151" s="22" t="str">
        <f t="shared" si="13"/>
        <v/>
      </c>
    </row>
    <row r="152" spans="1:16" ht="29.25" customHeight="1">
      <c r="A152" s="10">
        <v>31</v>
      </c>
      <c r="B152" s="11" t="s">
        <v>67</v>
      </c>
      <c r="C152" s="12">
        <v>1</v>
      </c>
      <c r="D152" s="13" t="s">
        <v>109</v>
      </c>
      <c r="E152" s="13" t="s">
        <v>5</v>
      </c>
      <c r="F152" s="13" t="s">
        <v>124</v>
      </c>
      <c r="G152" s="14"/>
      <c r="H152" s="26">
        <v>2</v>
      </c>
      <c r="I152" s="13" t="s">
        <v>26</v>
      </c>
      <c r="J152" s="16" t="str">
        <f t="shared" si="14"/>
        <v>便所・洗面所弾性床表面洗浄</v>
      </c>
      <c r="K152" s="39"/>
      <c r="L152" s="40">
        <v>4.24</v>
      </c>
      <c r="M152" s="19"/>
      <c r="N152" s="20"/>
      <c r="O152" s="21">
        <f t="shared" si="15"/>
        <v>0</v>
      </c>
      <c r="P152" s="22" t="str">
        <f t="shared" si="13"/>
        <v/>
      </c>
    </row>
    <row r="153" spans="1:16" ht="29.25" customHeight="1">
      <c r="A153" s="10">
        <v>32</v>
      </c>
      <c r="B153" s="11" t="s">
        <v>68</v>
      </c>
      <c r="C153" s="12">
        <v>1</v>
      </c>
      <c r="D153" s="13" t="s">
        <v>109</v>
      </c>
      <c r="E153" s="13" t="s">
        <v>5</v>
      </c>
      <c r="F153" s="13" t="s">
        <v>124</v>
      </c>
      <c r="G153" s="14"/>
      <c r="H153" s="26">
        <v>2</v>
      </c>
      <c r="I153" s="13" t="s">
        <v>26</v>
      </c>
      <c r="J153" s="16" t="str">
        <f t="shared" si="14"/>
        <v>便所・洗面所弾性床表面洗浄</v>
      </c>
      <c r="K153" s="39"/>
      <c r="L153" s="40">
        <v>4.24</v>
      </c>
      <c r="M153" s="19"/>
      <c r="N153" s="20"/>
      <c r="O153" s="21">
        <f t="shared" si="15"/>
        <v>0</v>
      </c>
      <c r="P153" s="22" t="str">
        <f t="shared" si="13"/>
        <v/>
      </c>
    </row>
    <row r="154" spans="1:16" ht="29.25" customHeight="1">
      <c r="A154" s="10">
        <v>34</v>
      </c>
      <c r="B154" s="11" t="s">
        <v>69</v>
      </c>
      <c r="C154" s="12">
        <v>1</v>
      </c>
      <c r="D154" s="13" t="s">
        <v>127</v>
      </c>
      <c r="E154" s="13" t="s">
        <v>4</v>
      </c>
      <c r="F154" s="13" t="s">
        <v>120</v>
      </c>
      <c r="G154" s="14"/>
      <c r="H154" s="15">
        <v>2</v>
      </c>
      <c r="I154" s="13" t="s">
        <v>26</v>
      </c>
      <c r="J154" s="16" t="str">
        <f t="shared" si="14"/>
        <v>階段繊維床洗浄</v>
      </c>
      <c r="K154" s="39"/>
      <c r="L154" s="40">
        <v>21</v>
      </c>
      <c r="M154" s="19"/>
      <c r="N154" s="20"/>
      <c r="O154" s="21">
        <f t="shared" si="15"/>
        <v>0</v>
      </c>
      <c r="P154" s="22" t="str">
        <f t="shared" si="13"/>
        <v/>
      </c>
    </row>
    <row r="155" spans="1:16" ht="29.25" customHeight="1">
      <c r="A155" s="10">
        <v>35</v>
      </c>
      <c r="B155" s="11" t="s">
        <v>71</v>
      </c>
      <c r="C155" s="12">
        <v>1</v>
      </c>
      <c r="D155" s="13" t="s">
        <v>127</v>
      </c>
      <c r="E155" s="13" t="s">
        <v>4</v>
      </c>
      <c r="F155" s="13" t="s">
        <v>120</v>
      </c>
      <c r="G155" s="14"/>
      <c r="H155" s="15">
        <v>2</v>
      </c>
      <c r="I155" s="13" t="s">
        <v>26</v>
      </c>
      <c r="J155" s="16" t="str">
        <f t="shared" si="14"/>
        <v>階段繊維床洗浄</v>
      </c>
      <c r="K155" s="39"/>
      <c r="L155" s="40">
        <v>10.5</v>
      </c>
      <c r="M155" s="19"/>
      <c r="N155" s="20"/>
      <c r="O155" s="21">
        <f t="shared" si="15"/>
        <v>0</v>
      </c>
      <c r="P155" s="22" t="str">
        <f t="shared" si="13"/>
        <v/>
      </c>
    </row>
    <row r="156" spans="1:16" ht="29.25" customHeight="1">
      <c r="A156" s="10">
        <v>36</v>
      </c>
      <c r="B156" s="11" t="s">
        <v>72</v>
      </c>
      <c r="C156" s="12">
        <v>1</v>
      </c>
      <c r="D156" s="13" t="s">
        <v>123</v>
      </c>
      <c r="E156" s="13" t="s">
        <v>126</v>
      </c>
      <c r="F156" s="13" t="s">
        <v>120</v>
      </c>
      <c r="G156" s="14"/>
      <c r="H156" s="15">
        <v>2</v>
      </c>
      <c r="I156" s="13" t="s">
        <v>26</v>
      </c>
      <c r="J156" s="16" t="str">
        <f t="shared" si="14"/>
        <v>会議室木製床洗浄</v>
      </c>
      <c r="K156" s="39"/>
      <c r="L156" s="40">
        <v>375.68</v>
      </c>
      <c r="M156" s="19"/>
      <c r="N156" s="20"/>
      <c r="O156" s="21">
        <f t="shared" si="15"/>
        <v>0</v>
      </c>
      <c r="P156" s="22" t="str">
        <f t="shared" si="13"/>
        <v/>
      </c>
    </row>
    <row r="157" spans="1:16" ht="29.25" customHeight="1">
      <c r="A157" s="10">
        <v>37</v>
      </c>
      <c r="B157" s="11" t="s">
        <v>73</v>
      </c>
      <c r="C157" s="12">
        <v>1</v>
      </c>
      <c r="D157" s="13" t="s">
        <v>6</v>
      </c>
      <c r="E157" s="13" t="s">
        <v>125</v>
      </c>
      <c r="F157" s="13" t="s">
        <v>124</v>
      </c>
      <c r="G157" s="14"/>
      <c r="H157" s="15">
        <v>2</v>
      </c>
      <c r="I157" s="13" t="s">
        <v>26</v>
      </c>
      <c r="J157" s="16" t="str">
        <f t="shared" si="14"/>
        <v>廊下・エレベーターホール弾性床又は木製床表面洗浄</v>
      </c>
      <c r="K157" s="39"/>
      <c r="L157" s="40">
        <v>1.87</v>
      </c>
      <c r="M157" s="19"/>
      <c r="N157" s="20"/>
      <c r="O157" s="21">
        <f t="shared" si="15"/>
        <v>0</v>
      </c>
      <c r="P157" s="22" t="str">
        <f t="shared" si="13"/>
        <v/>
      </c>
    </row>
    <row r="158" spans="1:16" ht="29.25" customHeight="1">
      <c r="A158" s="10">
        <v>38</v>
      </c>
      <c r="B158" s="11" t="s">
        <v>74</v>
      </c>
      <c r="C158" s="12">
        <v>1</v>
      </c>
      <c r="D158" s="13" t="s">
        <v>6</v>
      </c>
      <c r="E158" s="13" t="s">
        <v>125</v>
      </c>
      <c r="F158" s="13" t="s">
        <v>124</v>
      </c>
      <c r="G158" s="14"/>
      <c r="H158" s="15">
        <v>2</v>
      </c>
      <c r="I158" s="13" t="s">
        <v>26</v>
      </c>
      <c r="J158" s="16" t="str">
        <f t="shared" si="14"/>
        <v>廊下・エレベーターホール弾性床又は木製床表面洗浄</v>
      </c>
      <c r="K158" s="39"/>
      <c r="L158" s="40">
        <v>1.94</v>
      </c>
      <c r="M158" s="19"/>
      <c r="N158" s="20"/>
      <c r="O158" s="21">
        <f t="shared" si="15"/>
        <v>0</v>
      </c>
      <c r="P158" s="22" t="str">
        <f t="shared" si="13"/>
        <v/>
      </c>
    </row>
    <row r="159" spans="1:16" ht="29.25" customHeight="1">
      <c r="A159" s="10">
        <v>39</v>
      </c>
      <c r="B159" s="11" t="s">
        <v>75</v>
      </c>
      <c r="C159" s="12">
        <v>1</v>
      </c>
      <c r="D159" s="13" t="s">
        <v>6</v>
      </c>
      <c r="E159" s="13" t="s">
        <v>4</v>
      </c>
      <c r="F159" s="13" t="s">
        <v>120</v>
      </c>
      <c r="G159" s="14"/>
      <c r="H159" s="15">
        <v>2</v>
      </c>
      <c r="I159" s="13" t="s">
        <v>26</v>
      </c>
      <c r="J159" s="16" t="str">
        <f t="shared" si="14"/>
        <v>廊下・エレベーターホール繊維床洗浄</v>
      </c>
      <c r="K159" s="39"/>
      <c r="L159" s="40">
        <v>48.33</v>
      </c>
      <c r="M159" s="19"/>
      <c r="N159" s="20"/>
      <c r="O159" s="21">
        <f t="shared" si="15"/>
        <v>0</v>
      </c>
      <c r="P159" s="22" t="str">
        <f t="shared" si="13"/>
        <v/>
      </c>
    </row>
    <row r="160" spans="1:16" ht="29.25" customHeight="1">
      <c r="A160" s="10">
        <v>40</v>
      </c>
      <c r="B160" s="11" t="s">
        <v>76</v>
      </c>
      <c r="C160" s="12">
        <v>1</v>
      </c>
      <c r="D160" s="13" t="s">
        <v>127</v>
      </c>
      <c r="E160" s="13" t="s">
        <v>4</v>
      </c>
      <c r="F160" s="13" t="s">
        <v>120</v>
      </c>
      <c r="G160" s="14"/>
      <c r="H160" s="15">
        <v>2</v>
      </c>
      <c r="I160" s="13" t="s">
        <v>26</v>
      </c>
      <c r="J160" s="16" t="str">
        <f t="shared" si="14"/>
        <v>階段繊維床洗浄</v>
      </c>
      <c r="K160" s="39"/>
      <c r="L160" s="40">
        <v>16.5</v>
      </c>
      <c r="M160" s="19"/>
      <c r="N160" s="20"/>
      <c r="O160" s="21">
        <f t="shared" si="15"/>
        <v>0</v>
      </c>
      <c r="P160" s="22" t="str">
        <f t="shared" si="13"/>
        <v/>
      </c>
    </row>
    <row r="161" spans="1:16" ht="29.25" customHeight="1">
      <c r="A161" s="10">
        <v>41</v>
      </c>
      <c r="B161" s="11" t="s">
        <v>77</v>
      </c>
      <c r="C161" s="12">
        <v>1</v>
      </c>
      <c r="D161" s="13" t="s">
        <v>6</v>
      </c>
      <c r="E161" s="13" t="s">
        <v>4</v>
      </c>
      <c r="F161" s="13" t="s">
        <v>120</v>
      </c>
      <c r="G161" s="14"/>
      <c r="H161" s="15">
        <v>2</v>
      </c>
      <c r="I161" s="13" t="s">
        <v>26</v>
      </c>
      <c r="J161" s="16" t="str">
        <f t="shared" si="14"/>
        <v>廊下・エレベーターホール繊維床洗浄</v>
      </c>
      <c r="K161" s="39"/>
      <c r="L161" s="40">
        <v>102.28</v>
      </c>
      <c r="M161" s="19"/>
      <c r="N161" s="20"/>
      <c r="O161" s="21">
        <f t="shared" si="15"/>
        <v>0</v>
      </c>
      <c r="P161" s="22" t="str">
        <f t="shared" si="13"/>
        <v/>
      </c>
    </row>
    <row r="162" spans="1:16" ht="29.25" customHeight="1">
      <c r="A162" s="10">
        <v>42</v>
      </c>
      <c r="B162" s="27" t="s">
        <v>78</v>
      </c>
      <c r="C162" s="12">
        <v>1</v>
      </c>
      <c r="D162" s="13" t="s">
        <v>6</v>
      </c>
      <c r="E162" s="13" t="s">
        <v>125</v>
      </c>
      <c r="F162" s="13" t="s">
        <v>124</v>
      </c>
      <c r="G162" s="14"/>
      <c r="H162" s="15">
        <v>2</v>
      </c>
      <c r="I162" s="13" t="s">
        <v>26</v>
      </c>
      <c r="J162" s="16" t="str">
        <f t="shared" si="14"/>
        <v>廊下・エレベーターホール弾性床又は木製床表面洗浄</v>
      </c>
      <c r="K162" s="39"/>
      <c r="L162" s="40">
        <v>352.69</v>
      </c>
      <c r="M162" s="19"/>
      <c r="N162" s="20"/>
      <c r="O162" s="21">
        <f t="shared" si="15"/>
        <v>0</v>
      </c>
      <c r="P162" s="22" t="str">
        <f t="shared" si="13"/>
        <v/>
      </c>
    </row>
    <row r="163" spans="1:16" ht="29.25" customHeight="1">
      <c r="A163" s="10">
        <v>43</v>
      </c>
      <c r="B163" s="11" t="s">
        <v>82</v>
      </c>
      <c r="C163" s="12">
        <v>1</v>
      </c>
      <c r="D163" s="13" t="s">
        <v>6</v>
      </c>
      <c r="E163" s="13" t="s">
        <v>125</v>
      </c>
      <c r="F163" s="13" t="s">
        <v>124</v>
      </c>
      <c r="G163" s="14"/>
      <c r="H163" s="26">
        <v>2</v>
      </c>
      <c r="I163" s="13" t="s">
        <v>26</v>
      </c>
      <c r="J163" s="16" t="str">
        <f t="shared" si="14"/>
        <v>廊下・エレベーターホール弾性床又は木製床表面洗浄</v>
      </c>
      <c r="K163" s="39"/>
      <c r="L163" s="40">
        <v>18.34</v>
      </c>
      <c r="M163" s="19"/>
      <c r="N163" s="20"/>
      <c r="O163" s="21">
        <f t="shared" si="15"/>
        <v>0</v>
      </c>
      <c r="P163" s="22" t="str">
        <f t="shared" si="13"/>
        <v/>
      </c>
    </row>
    <row r="164" spans="1:16" ht="29.25" customHeight="1">
      <c r="A164" s="10">
        <v>44</v>
      </c>
      <c r="B164" s="11" t="s">
        <v>85</v>
      </c>
      <c r="C164" s="12">
        <v>1</v>
      </c>
      <c r="D164" s="13" t="s">
        <v>6</v>
      </c>
      <c r="E164" s="13" t="s">
        <v>125</v>
      </c>
      <c r="F164" s="13" t="s">
        <v>124</v>
      </c>
      <c r="G164" s="14"/>
      <c r="H164" s="26">
        <v>2</v>
      </c>
      <c r="I164" s="13" t="s">
        <v>26</v>
      </c>
      <c r="J164" s="16" t="str">
        <f t="shared" si="14"/>
        <v>廊下・エレベーターホール弾性床又は木製床表面洗浄</v>
      </c>
      <c r="K164" s="39"/>
      <c r="L164" s="40">
        <v>6.53</v>
      </c>
      <c r="M164" s="19"/>
      <c r="N164" s="20"/>
      <c r="O164" s="21">
        <f t="shared" si="15"/>
        <v>0</v>
      </c>
      <c r="P164" s="22" t="str">
        <f t="shared" si="13"/>
        <v/>
      </c>
    </row>
    <row r="165" spans="1:16" ht="29.25" customHeight="1">
      <c r="A165" s="10">
        <v>45</v>
      </c>
      <c r="B165" s="11" t="s">
        <v>86</v>
      </c>
      <c r="C165" s="12">
        <v>1</v>
      </c>
      <c r="D165" s="13" t="s">
        <v>112</v>
      </c>
      <c r="E165" s="13" t="s">
        <v>5</v>
      </c>
      <c r="F165" s="13" t="s">
        <v>124</v>
      </c>
      <c r="G165" s="14"/>
      <c r="H165" s="26">
        <v>2</v>
      </c>
      <c r="I165" s="13" t="s">
        <v>26</v>
      </c>
      <c r="J165" s="16" t="str">
        <f t="shared" si="14"/>
        <v>湯沸室弾性床表面洗浄</v>
      </c>
      <c r="K165" s="39"/>
      <c r="L165" s="40">
        <v>6.4</v>
      </c>
      <c r="M165" s="19"/>
      <c r="N165" s="20"/>
      <c r="O165" s="21">
        <f t="shared" si="15"/>
        <v>0</v>
      </c>
      <c r="P165" s="22" t="str">
        <f t="shared" si="13"/>
        <v/>
      </c>
    </row>
    <row r="166" spans="1:16" ht="29.25" customHeight="1">
      <c r="A166" s="10">
        <v>46</v>
      </c>
      <c r="B166" s="11" t="s">
        <v>87</v>
      </c>
      <c r="C166" s="12">
        <v>1</v>
      </c>
      <c r="D166" s="13" t="s">
        <v>109</v>
      </c>
      <c r="E166" s="13" t="s">
        <v>5</v>
      </c>
      <c r="F166" s="13" t="s">
        <v>124</v>
      </c>
      <c r="G166" s="14"/>
      <c r="H166" s="26">
        <v>2</v>
      </c>
      <c r="I166" s="13" t="s">
        <v>26</v>
      </c>
      <c r="J166" s="16" t="str">
        <f t="shared" si="14"/>
        <v>便所・洗面所弾性床表面洗浄</v>
      </c>
      <c r="K166" s="39"/>
      <c r="L166" s="40">
        <v>26.08</v>
      </c>
      <c r="M166" s="19"/>
      <c r="N166" s="20"/>
      <c r="O166" s="21">
        <f t="shared" si="15"/>
        <v>0</v>
      </c>
      <c r="P166" s="22" t="str">
        <f t="shared" si="13"/>
        <v/>
      </c>
    </row>
    <row r="167" spans="1:16" ht="29.25" customHeight="1">
      <c r="A167" s="10">
        <v>47</v>
      </c>
      <c r="B167" s="11" t="s">
        <v>88</v>
      </c>
      <c r="C167" s="12">
        <v>1</v>
      </c>
      <c r="D167" s="13" t="s">
        <v>109</v>
      </c>
      <c r="E167" s="13" t="s">
        <v>5</v>
      </c>
      <c r="F167" s="13" t="s">
        <v>124</v>
      </c>
      <c r="G167" s="14"/>
      <c r="H167" s="26">
        <v>2</v>
      </c>
      <c r="I167" s="13" t="s">
        <v>26</v>
      </c>
      <c r="J167" s="16" t="str">
        <f t="shared" si="14"/>
        <v>便所・洗面所弾性床表面洗浄</v>
      </c>
      <c r="K167" s="39"/>
      <c r="L167" s="40">
        <v>25.48</v>
      </c>
      <c r="M167" s="19"/>
      <c r="N167" s="20"/>
      <c r="O167" s="21">
        <f t="shared" si="15"/>
        <v>0</v>
      </c>
      <c r="P167" s="22" t="str">
        <f t="shared" si="13"/>
        <v/>
      </c>
    </row>
    <row r="168" spans="1:16" ht="29.25" customHeight="1">
      <c r="A168" s="10">
        <v>48</v>
      </c>
      <c r="B168" s="11" t="s">
        <v>89</v>
      </c>
      <c r="C168" s="12">
        <v>1</v>
      </c>
      <c r="D168" s="13" t="s">
        <v>109</v>
      </c>
      <c r="E168" s="13" t="s">
        <v>5</v>
      </c>
      <c r="F168" s="13" t="s">
        <v>124</v>
      </c>
      <c r="G168" s="14"/>
      <c r="H168" s="26">
        <v>2</v>
      </c>
      <c r="I168" s="13" t="s">
        <v>26</v>
      </c>
      <c r="J168" s="16" t="str">
        <f t="shared" si="14"/>
        <v>便所・洗面所弾性床表面洗浄</v>
      </c>
      <c r="K168" s="39"/>
      <c r="L168" s="40">
        <v>6.75</v>
      </c>
      <c r="M168" s="19"/>
      <c r="N168" s="20"/>
      <c r="O168" s="21">
        <f t="shared" si="15"/>
        <v>0</v>
      </c>
      <c r="P168" s="22" t="str">
        <f t="shared" si="13"/>
        <v/>
      </c>
    </row>
    <row r="169" spans="1:16" ht="29.25" customHeight="1">
      <c r="A169" s="10">
        <v>49</v>
      </c>
      <c r="B169" s="11" t="s">
        <v>90</v>
      </c>
      <c r="C169" s="12">
        <v>1</v>
      </c>
      <c r="D169" s="13" t="s">
        <v>6</v>
      </c>
      <c r="E169" s="13" t="s">
        <v>125</v>
      </c>
      <c r="F169" s="13" t="s">
        <v>124</v>
      </c>
      <c r="G169" s="14"/>
      <c r="H169" s="15">
        <v>2</v>
      </c>
      <c r="I169" s="13" t="s">
        <v>26</v>
      </c>
      <c r="J169" s="16" t="str">
        <f t="shared" si="14"/>
        <v>廊下・エレベーターホール弾性床又は木製床表面洗浄</v>
      </c>
      <c r="K169" s="39"/>
      <c r="L169" s="40">
        <v>33.130000000000003</v>
      </c>
      <c r="M169" s="19"/>
      <c r="N169" s="20"/>
      <c r="O169" s="21">
        <f t="shared" si="15"/>
        <v>0</v>
      </c>
      <c r="P169" s="22" t="str">
        <f t="shared" si="13"/>
        <v/>
      </c>
    </row>
    <row r="170" spans="1:16" ht="29.25" customHeight="1">
      <c r="A170" s="10">
        <v>50</v>
      </c>
      <c r="B170" s="11" t="s">
        <v>91</v>
      </c>
      <c r="C170" s="12">
        <v>1</v>
      </c>
      <c r="D170" s="13" t="s">
        <v>123</v>
      </c>
      <c r="E170" s="13" t="s">
        <v>126</v>
      </c>
      <c r="F170" s="13" t="s">
        <v>120</v>
      </c>
      <c r="G170" s="14"/>
      <c r="H170" s="15">
        <v>2</v>
      </c>
      <c r="I170" s="13" t="s">
        <v>26</v>
      </c>
      <c r="J170" s="16" t="str">
        <f t="shared" si="14"/>
        <v>会議室木製床洗浄</v>
      </c>
      <c r="K170" s="39"/>
      <c r="L170" s="40">
        <v>101.05</v>
      </c>
      <c r="M170" s="19"/>
      <c r="N170" s="20"/>
      <c r="O170" s="21">
        <f t="shared" si="15"/>
        <v>0</v>
      </c>
      <c r="P170" s="22" t="str">
        <f t="shared" si="13"/>
        <v/>
      </c>
    </row>
    <row r="171" spans="1:16" ht="29.25" customHeight="1">
      <c r="A171" s="10">
        <v>51</v>
      </c>
      <c r="B171" s="11" t="s">
        <v>128</v>
      </c>
      <c r="C171" s="12">
        <v>1</v>
      </c>
      <c r="D171" s="13" t="s">
        <v>119</v>
      </c>
      <c r="E171" s="13" t="s">
        <v>4</v>
      </c>
      <c r="F171" s="13" t="s">
        <v>120</v>
      </c>
      <c r="G171" s="14"/>
      <c r="H171" s="15">
        <v>2</v>
      </c>
      <c r="I171" s="13" t="s">
        <v>26</v>
      </c>
      <c r="J171" s="16" t="str">
        <f t="shared" si="14"/>
        <v>事務室繊維床洗浄</v>
      </c>
      <c r="K171" s="39"/>
      <c r="L171" s="40">
        <v>94.05</v>
      </c>
      <c r="M171" s="19"/>
      <c r="N171" s="20"/>
      <c r="O171" s="21">
        <f t="shared" si="15"/>
        <v>0</v>
      </c>
      <c r="P171" s="22" t="str">
        <f t="shared" si="13"/>
        <v/>
      </c>
    </row>
    <row r="172" spans="1:16" ht="29.25" customHeight="1">
      <c r="A172" s="10">
        <v>52</v>
      </c>
      <c r="B172" s="11" t="s">
        <v>129</v>
      </c>
      <c r="C172" s="12">
        <v>1</v>
      </c>
      <c r="D172" s="13" t="s">
        <v>123</v>
      </c>
      <c r="E172" s="13" t="s">
        <v>4</v>
      </c>
      <c r="F172" s="13" t="s">
        <v>120</v>
      </c>
      <c r="G172" s="14"/>
      <c r="H172" s="15">
        <v>2</v>
      </c>
      <c r="I172" s="13" t="s">
        <v>26</v>
      </c>
      <c r="J172" s="16" t="str">
        <f t="shared" si="14"/>
        <v>会議室繊維床洗浄</v>
      </c>
      <c r="K172" s="39"/>
      <c r="L172" s="40">
        <v>74.239999999999995</v>
      </c>
      <c r="M172" s="19"/>
      <c r="N172" s="20"/>
      <c r="O172" s="21">
        <f t="shared" si="15"/>
        <v>0</v>
      </c>
      <c r="P172" s="22" t="str">
        <f t="shared" si="13"/>
        <v/>
      </c>
    </row>
    <row r="173" spans="1:16" ht="29.25" customHeight="1">
      <c r="A173" s="10">
        <v>53</v>
      </c>
      <c r="B173" s="11" t="s">
        <v>93</v>
      </c>
      <c r="C173" s="12">
        <v>1</v>
      </c>
      <c r="D173" s="13" t="s">
        <v>109</v>
      </c>
      <c r="E173" s="13" t="s">
        <v>5</v>
      </c>
      <c r="F173" s="13" t="s">
        <v>124</v>
      </c>
      <c r="G173" s="14"/>
      <c r="H173" s="26">
        <v>2</v>
      </c>
      <c r="I173" s="13" t="s">
        <v>26</v>
      </c>
      <c r="J173" s="16" t="str">
        <f t="shared" si="14"/>
        <v>便所・洗面所弾性床表面洗浄</v>
      </c>
      <c r="K173" s="39"/>
      <c r="L173" s="40">
        <v>10.07</v>
      </c>
      <c r="M173" s="19"/>
      <c r="N173" s="20"/>
      <c r="O173" s="21">
        <f t="shared" si="15"/>
        <v>0</v>
      </c>
      <c r="P173" s="22" t="str">
        <f t="shared" si="13"/>
        <v/>
      </c>
    </row>
    <row r="174" spans="1:16" ht="29.25" customHeight="1">
      <c r="A174" s="10">
        <v>54</v>
      </c>
      <c r="B174" s="11" t="s">
        <v>94</v>
      </c>
      <c r="C174" s="12">
        <v>1</v>
      </c>
      <c r="D174" s="13" t="s">
        <v>6</v>
      </c>
      <c r="E174" s="13" t="s">
        <v>125</v>
      </c>
      <c r="F174" s="13" t="s">
        <v>124</v>
      </c>
      <c r="G174" s="14"/>
      <c r="H174" s="57">
        <v>2</v>
      </c>
      <c r="I174" s="13" t="s">
        <v>26</v>
      </c>
      <c r="J174" s="16" t="str">
        <f t="shared" si="14"/>
        <v>廊下・エレベーターホール弾性床又は木製床表面洗浄</v>
      </c>
      <c r="K174" s="39"/>
      <c r="L174" s="40">
        <v>8.85</v>
      </c>
      <c r="M174" s="19"/>
      <c r="N174" s="20"/>
      <c r="O174" s="21">
        <f t="shared" si="15"/>
        <v>0</v>
      </c>
      <c r="P174" s="22" t="str">
        <f t="shared" si="13"/>
        <v/>
      </c>
    </row>
    <row r="175" spans="1:16" ht="29.25" customHeight="1">
      <c r="A175" s="10">
        <v>55</v>
      </c>
      <c r="B175" s="11" t="s">
        <v>95</v>
      </c>
      <c r="C175" s="12">
        <v>1</v>
      </c>
      <c r="D175" s="13" t="s">
        <v>123</v>
      </c>
      <c r="E175" s="13" t="s">
        <v>126</v>
      </c>
      <c r="F175" s="13" t="s">
        <v>120</v>
      </c>
      <c r="G175" s="14"/>
      <c r="H175" s="57">
        <v>2</v>
      </c>
      <c r="I175" s="13" t="s">
        <v>26</v>
      </c>
      <c r="J175" s="16" t="str">
        <f t="shared" si="14"/>
        <v>会議室木製床洗浄</v>
      </c>
      <c r="K175" s="39"/>
      <c r="L175" s="40">
        <v>981.99</v>
      </c>
      <c r="M175" s="19"/>
      <c r="N175" s="20"/>
      <c r="O175" s="21">
        <f t="shared" si="15"/>
        <v>0</v>
      </c>
      <c r="P175" s="22" t="str">
        <f t="shared" si="13"/>
        <v/>
      </c>
    </row>
    <row r="176" spans="1:16" ht="29.25" customHeight="1">
      <c r="A176" s="10">
        <v>56</v>
      </c>
      <c r="B176" s="11" t="s">
        <v>97</v>
      </c>
      <c r="C176" s="12">
        <v>1</v>
      </c>
      <c r="D176" s="13" t="s">
        <v>6</v>
      </c>
      <c r="E176" s="13" t="s">
        <v>125</v>
      </c>
      <c r="F176" s="13" t="s">
        <v>124</v>
      </c>
      <c r="G176" s="14"/>
      <c r="H176" s="57">
        <v>2</v>
      </c>
      <c r="I176" s="13" t="s">
        <v>26</v>
      </c>
      <c r="J176" s="16" t="str">
        <f t="shared" si="14"/>
        <v>廊下・エレベーターホール弾性床又は木製床表面洗浄</v>
      </c>
      <c r="K176" s="39"/>
      <c r="L176" s="40">
        <v>10.5</v>
      </c>
      <c r="M176" s="19"/>
      <c r="N176" s="20"/>
      <c r="O176" s="21">
        <f t="shared" si="15"/>
        <v>0</v>
      </c>
      <c r="P176" s="22" t="str">
        <f t="shared" si="13"/>
        <v/>
      </c>
    </row>
    <row r="177" spans="1:16" ht="29.25" customHeight="1">
      <c r="A177" s="10">
        <v>57</v>
      </c>
      <c r="B177" s="11" t="s">
        <v>98</v>
      </c>
      <c r="C177" s="12">
        <v>1</v>
      </c>
      <c r="D177" s="13" t="s">
        <v>119</v>
      </c>
      <c r="E177" s="13" t="s">
        <v>4</v>
      </c>
      <c r="F177" s="13" t="s">
        <v>120</v>
      </c>
      <c r="G177" s="14"/>
      <c r="H177" s="57">
        <v>2</v>
      </c>
      <c r="I177" s="13" t="s">
        <v>26</v>
      </c>
      <c r="J177" s="16" t="str">
        <f t="shared" si="14"/>
        <v>事務室繊維床洗浄</v>
      </c>
      <c r="K177" s="39"/>
      <c r="L177" s="40">
        <v>9.18</v>
      </c>
      <c r="M177" s="19"/>
      <c r="N177" s="20"/>
      <c r="O177" s="21">
        <f t="shared" si="15"/>
        <v>0</v>
      </c>
      <c r="P177" s="22" t="str">
        <f t="shared" si="13"/>
        <v/>
      </c>
    </row>
    <row r="178" spans="1:16" ht="29.25" customHeight="1">
      <c r="A178" s="10">
        <v>58</v>
      </c>
      <c r="B178" s="11" t="s">
        <v>99</v>
      </c>
      <c r="C178" s="12">
        <v>1</v>
      </c>
      <c r="D178" s="13" t="s">
        <v>123</v>
      </c>
      <c r="E178" s="13" t="s">
        <v>5</v>
      </c>
      <c r="F178" s="13" t="s">
        <v>124</v>
      </c>
      <c r="G178" s="14"/>
      <c r="H178" s="26">
        <v>2</v>
      </c>
      <c r="I178" s="13" t="s">
        <v>26</v>
      </c>
      <c r="J178" s="16" t="str">
        <f t="shared" si="14"/>
        <v>会議室弾性床表面洗浄</v>
      </c>
      <c r="K178" s="39"/>
      <c r="L178" s="40">
        <v>9.86</v>
      </c>
      <c r="M178" s="19"/>
      <c r="N178" s="20"/>
      <c r="O178" s="21">
        <f t="shared" si="15"/>
        <v>0</v>
      </c>
      <c r="P178" s="22" t="str">
        <f t="shared" si="13"/>
        <v/>
      </c>
    </row>
    <row r="179" spans="1:16" ht="29.25" customHeight="1">
      <c r="A179" s="10">
        <v>59</v>
      </c>
      <c r="B179" s="11" t="s">
        <v>100</v>
      </c>
      <c r="C179" s="12">
        <v>2</v>
      </c>
      <c r="D179" s="13" t="s">
        <v>6</v>
      </c>
      <c r="E179" s="13" t="s">
        <v>4</v>
      </c>
      <c r="F179" s="13" t="s">
        <v>120</v>
      </c>
      <c r="G179" s="14"/>
      <c r="H179" s="15">
        <v>2</v>
      </c>
      <c r="I179" s="13" t="s">
        <v>26</v>
      </c>
      <c r="J179" s="16" t="str">
        <f t="shared" si="14"/>
        <v>廊下・エレベーターホール繊維床洗浄</v>
      </c>
      <c r="K179" s="39"/>
      <c r="L179" s="40">
        <v>115.3</v>
      </c>
      <c r="M179" s="19"/>
      <c r="N179" s="20"/>
      <c r="O179" s="21">
        <f t="shared" si="15"/>
        <v>0</v>
      </c>
      <c r="P179" s="22" t="str">
        <f t="shared" si="13"/>
        <v/>
      </c>
    </row>
    <row r="180" spans="1:16" ht="29.25" customHeight="1">
      <c r="A180" s="10">
        <v>60</v>
      </c>
      <c r="B180" s="11" t="s">
        <v>63</v>
      </c>
      <c r="C180" s="12">
        <v>2</v>
      </c>
      <c r="D180" s="13" t="s">
        <v>6</v>
      </c>
      <c r="E180" s="13" t="s">
        <v>4</v>
      </c>
      <c r="F180" s="13" t="s">
        <v>120</v>
      </c>
      <c r="G180" s="14"/>
      <c r="H180" s="15">
        <v>2</v>
      </c>
      <c r="I180" s="13" t="s">
        <v>26</v>
      </c>
      <c r="J180" s="16" t="str">
        <f t="shared" si="14"/>
        <v>廊下・エレベーターホール繊維床洗浄</v>
      </c>
      <c r="K180" s="39"/>
      <c r="L180" s="40">
        <v>4.46</v>
      </c>
      <c r="M180" s="19"/>
      <c r="N180" s="20"/>
      <c r="O180" s="21">
        <f t="shared" si="15"/>
        <v>0</v>
      </c>
      <c r="P180" s="22" t="str">
        <f t="shared" si="13"/>
        <v/>
      </c>
    </row>
    <row r="181" spans="1:16" ht="29.25" customHeight="1">
      <c r="A181" s="10">
        <v>61</v>
      </c>
      <c r="B181" s="11" t="s">
        <v>64</v>
      </c>
      <c r="C181" s="12">
        <v>2</v>
      </c>
      <c r="D181" s="13" t="s">
        <v>6</v>
      </c>
      <c r="E181" s="13" t="s">
        <v>4</v>
      </c>
      <c r="F181" s="13" t="s">
        <v>120</v>
      </c>
      <c r="G181" s="14"/>
      <c r="H181" s="15">
        <v>2</v>
      </c>
      <c r="I181" s="13" t="s">
        <v>26</v>
      </c>
      <c r="J181" s="16" t="str">
        <f t="shared" si="14"/>
        <v>廊下・エレベーターホール繊維床洗浄</v>
      </c>
      <c r="K181" s="39"/>
      <c r="L181" s="40">
        <v>4.41</v>
      </c>
      <c r="M181" s="19"/>
      <c r="N181" s="20"/>
      <c r="O181" s="21">
        <f t="shared" si="15"/>
        <v>0</v>
      </c>
      <c r="P181" s="22" t="str">
        <f t="shared" si="13"/>
        <v/>
      </c>
    </row>
    <row r="182" spans="1:16" ht="29.25" customHeight="1">
      <c r="A182" s="10">
        <v>62</v>
      </c>
      <c r="B182" s="11" t="s">
        <v>82</v>
      </c>
      <c r="C182" s="12">
        <v>2</v>
      </c>
      <c r="D182" s="13" t="s">
        <v>6</v>
      </c>
      <c r="E182" s="13" t="s">
        <v>125</v>
      </c>
      <c r="F182" s="13" t="s">
        <v>124</v>
      </c>
      <c r="G182" s="14"/>
      <c r="H182" s="26">
        <v>2</v>
      </c>
      <c r="I182" s="13" t="s">
        <v>26</v>
      </c>
      <c r="J182" s="16" t="str">
        <f t="shared" si="14"/>
        <v>廊下・エレベーターホール弾性床又は木製床表面洗浄</v>
      </c>
      <c r="K182" s="39"/>
      <c r="L182" s="40">
        <v>14.21</v>
      </c>
      <c r="M182" s="19"/>
      <c r="N182" s="20"/>
      <c r="O182" s="21">
        <f t="shared" si="15"/>
        <v>0</v>
      </c>
      <c r="P182" s="22" t="str">
        <f t="shared" si="13"/>
        <v/>
      </c>
    </row>
    <row r="183" spans="1:16" ht="29.25" customHeight="1">
      <c r="A183" s="10">
        <v>63</v>
      </c>
      <c r="B183" s="11" t="s">
        <v>69</v>
      </c>
      <c r="C183" s="12">
        <v>2</v>
      </c>
      <c r="D183" s="13" t="s">
        <v>127</v>
      </c>
      <c r="E183" s="13" t="s">
        <v>4</v>
      </c>
      <c r="F183" s="13" t="s">
        <v>120</v>
      </c>
      <c r="G183" s="14"/>
      <c r="H183" s="57">
        <v>2</v>
      </c>
      <c r="I183" s="13" t="s">
        <v>26</v>
      </c>
      <c r="J183" s="16" t="str">
        <f t="shared" si="14"/>
        <v>階段繊維床洗浄</v>
      </c>
      <c r="K183" s="39"/>
      <c r="L183" s="40">
        <v>19.5</v>
      </c>
      <c r="M183" s="19"/>
      <c r="N183" s="20"/>
      <c r="O183" s="21">
        <f t="shared" si="15"/>
        <v>0</v>
      </c>
      <c r="P183" s="22" t="str">
        <f t="shared" si="13"/>
        <v/>
      </c>
    </row>
    <row r="184" spans="1:16" ht="29.25" customHeight="1">
      <c r="A184" s="10">
        <v>64</v>
      </c>
      <c r="B184" s="11" t="s">
        <v>71</v>
      </c>
      <c r="C184" s="12">
        <v>2</v>
      </c>
      <c r="D184" s="13" t="s">
        <v>127</v>
      </c>
      <c r="E184" s="13" t="s">
        <v>4</v>
      </c>
      <c r="F184" s="13" t="s">
        <v>120</v>
      </c>
      <c r="G184" s="14"/>
      <c r="H184" s="57">
        <v>2</v>
      </c>
      <c r="I184" s="13" t="s">
        <v>26</v>
      </c>
      <c r="J184" s="16" t="str">
        <f t="shared" si="14"/>
        <v>階段繊維床洗浄</v>
      </c>
      <c r="K184" s="39"/>
      <c r="L184" s="40">
        <v>19.5</v>
      </c>
      <c r="M184" s="19"/>
      <c r="N184" s="20"/>
      <c r="O184" s="21">
        <f t="shared" si="15"/>
        <v>0</v>
      </c>
      <c r="P184" s="22" t="str">
        <f t="shared" si="13"/>
        <v/>
      </c>
    </row>
    <row r="185" spans="1:16" ht="29.25" customHeight="1">
      <c r="A185" s="10">
        <v>65</v>
      </c>
      <c r="B185" s="11" t="s">
        <v>102</v>
      </c>
      <c r="C185" s="12">
        <v>2</v>
      </c>
      <c r="D185" s="13" t="s">
        <v>127</v>
      </c>
      <c r="E185" s="13" t="s">
        <v>4</v>
      </c>
      <c r="F185" s="13" t="s">
        <v>120</v>
      </c>
      <c r="G185" s="14"/>
      <c r="H185" s="57">
        <v>2</v>
      </c>
      <c r="I185" s="13" t="s">
        <v>26</v>
      </c>
      <c r="J185" s="16" t="str">
        <f t="shared" si="14"/>
        <v>階段繊維床洗浄</v>
      </c>
      <c r="K185" s="39"/>
      <c r="L185" s="40">
        <v>26</v>
      </c>
      <c r="M185" s="19"/>
      <c r="N185" s="20"/>
      <c r="O185" s="21">
        <f t="shared" si="15"/>
        <v>0</v>
      </c>
      <c r="P185" s="22" t="str">
        <f t="shared" si="13"/>
        <v/>
      </c>
    </row>
    <row r="186" spans="1:16" ht="29.25" customHeight="1">
      <c r="A186" s="10">
        <v>66</v>
      </c>
      <c r="B186" s="11" t="s">
        <v>72</v>
      </c>
      <c r="C186" s="12">
        <v>2</v>
      </c>
      <c r="D186" s="13" t="s">
        <v>123</v>
      </c>
      <c r="E186" s="13" t="s">
        <v>126</v>
      </c>
      <c r="F186" s="13" t="s">
        <v>120</v>
      </c>
      <c r="G186" s="14"/>
      <c r="H186" s="57">
        <v>2</v>
      </c>
      <c r="I186" s="13" t="s">
        <v>26</v>
      </c>
      <c r="J186" s="16" t="str">
        <f t="shared" si="14"/>
        <v>会議室木製床洗浄</v>
      </c>
      <c r="K186" s="39"/>
      <c r="L186" s="40">
        <v>146.43</v>
      </c>
      <c r="M186" s="19"/>
      <c r="N186" s="20"/>
      <c r="O186" s="21">
        <f t="shared" si="15"/>
        <v>0</v>
      </c>
      <c r="P186" s="22" t="str">
        <f t="shared" si="13"/>
        <v/>
      </c>
    </row>
    <row r="187" spans="1:16" ht="29.25" customHeight="1">
      <c r="A187" s="10">
        <v>67</v>
      </c>
      <c r="B187" s="11" t="s">
        <v>69</v>
      </c>
      <c r="C187" s="12">
        <v>3</v>
      </c>
      <c r="D187" s="13" t="s">
        <v>127</v>
      </c>
      <c r="E187" s="13" t="s">
        <v>4</v>
      </c>
      <c r="F187" s="13" t="s">
        <v>120</v>
      </c>
      <c r="G187" s="14"/>
      <c r="H187" s="15">
        <v>2</v>
      </c>
      <c r="I187" s="13" t="s">
        <v>26</v>
      </c>
      <c r="J187" s="16" t="str">
        <f t="shared" si="14"/>
        <v>階段繊維床洗浄</v>
      </c>
      <c r="K187" s="39"/>
      <c r="L187" s="40">
        <v>21</v>
      </c>
      <c r="M187" s="19"/>
      <c r="N187" s="20"/>
      <c r="O187" s="21">
        <f t="shared" si="15"/>
        <v>0</v>
      </c>
      <c r="P187" s="22" t="str">
        <f t="shared" si="13"/>
        <v/>
      </c>
    </row>
    <row r="188" spans="1:16" ht="29.25" customHeight="1">
      <c r="A188" s="10">
        <v>68</v>
      </c>
      <c r="B188" s="11" t="s">
        <v>71</v>
      </c>
      <c r="C188" s="12">
        <v>3</v>
      </c>
      <c r="D188" s="13" t="s">
        <v>127</v>
      </c>
      <c r="E188" s="13" t="s">
        <v>4</v>
      </c>
      <c r="F188" s="13" t="s">
        <v>120</v>
      </c>
      <c r="G188" s="14"/>
      <c r="H188" s="15">
        <v>2</v>
      </c>
      <c r="I188" s="13" t="s">
        <v>26</v>
      </c>
      <c r="J188" s="16" t="str">
        <f t="shared" ref="J188:J190" si="16">+D188&amp;E188&amp;F188</f>
        <v>階段繊維床洗浄</v>
      </c>
      <c r="K188" s="39"/>
      <c r="L188" s="40">
        <v>19.5</v>
      </c>
      <c r="M188" s="19"/>
      <c r="N188" s="20"/>
      <c r="O188" s="21">
        <f t="shared" ref="O188:O190" si="17">+IFERROR(K188,"a")</f>
        <v>0</v>
      </c>
      <c r="P188" s="22" t="str">
        <f t="shared" si="13"/>
        <v/>
      </c>
    </row>
    <row r="189" spans="1:16" ht="29.25" customHeight="1">
      <c r="A189" s="10">
        <v>69</v>
      </c>
      <c r="B189" s="11" t="s">
        <v>102</v>
      </c>
      <c r="C189" s="12">
        <v>3</v>
      </c>
      <c r="D189" s="13" t="s">
        <v>127</v>
      </c>
      <c r="E189" s="13" t="s">
        <v>4</v>
      </c>
      <c r="F189" s="13" t="s">
        <v>120</v>
      </c>
      <c r="G189" s="14"/>
      <c r="H189" s="15">
        <v>2</v>
      </c>
      <c r="I189" s="13" t="s">
        <v>26</v>
      </c>
      <c r="J189" s="16" t="str">
        <f t="shared" si="16"/>
        <v>階段繊維床洗浄</v>
      </c>
      <c r="K189" s="39"/>
      <c r="L189" s="40">
        <v>21</v>
      </c>
      <c r="M189" s="19"/>
      <c r="N189" s="20"/>
      <c r="O189" s="21">
        <f t="shared" si="17"/>
        <v>0</v>
      </c>
      <c r="P189" s="22" t="str">
        <f t="shared" si="13"/>
        <v/>
      </c>
    </row>
    <row r="190" spans="1:16" ht="29.25" customHeight="1">
      <c r="A190" s="10">
        <v>70</v>
      </c>
      <c r="B190" s="15"/>
      <c r="C190" s="15"/>
      <c r="D190" s="13"/>
      <c r="E190" s="13"/>
      <c r="F190" s="13"/>
      <c r="G190" s="14"/>
      <c r="H190" s="15"/>
      <c r="I190" s="13"/>
      <c r="J190" s="16" t="str">
        <f t="shared" si="16"/>
        <v/>
      </c>
      <c r="K190" s="39" t="str">
        <f>IF(J190="","",VLOOKUP(J190,'[1]単価表（2,000㎡-5,000㎡）'!$N$5:$O$147,2,0))</f>
        <v/>
      </c>
      <c r="L190" s="15"/>
      <c r="M190" s="19" t="str">
        <f t="shared" ref="M190" si="18">IF(ISERROR(ROUNDDOWN(H190*K190*L190,0)),"",(ROUNDDOWN(H190*K190*L190,0)))</f>
        <v/>
      </c>
      <c r="N190" s="20"/>
      <c r="O190" s="21" t="str">
        <f t="shared" si="17"/>
        <v/>
      </c>
      <c r="P190" s="22" t="str">
        <f t="shared" si="13"/>
        <v/>
      </c>
    </row>
    <row r="191" spans="1:16" ht="29.25" customHeight="1">
      <c r="A191" s="30"/>
      <c r="B191" s="30"/>
      <c r="C191" s="30"/>
      <c r="D191" s="30"/>
      <c r="E191" s="30"/>
      <c r="F191" s="30"/>
      <c r="G191" s="9"/>
      <c r="H191" s="30"/>
      <c r="I191" s="41" t="s">
        <v>104</v>
      </c>
      <c r="J191" s="42"/>
      <c r="K191" s="42"/>
      <c r="L191" s="43"/>
      <c r="M191" s="44">
        <f>SUM(M123:M190)</f>
        <v>0</v>
      </c>
      <c r="N191" s="33">
        <f>SUM(N123:N190)</f>
        <v>0</v>
      </c>
      <c r="O191" s="30"/>
      <c r="P191" s="30"/>
    </row>
    <row r="192" spans="1:16" ht="29.25" customHeight="1">
      <c r="I192" s="45" t="s">
        <v>130</v>
      </c>
      <c r="J192" s="46"/>
      <c r="K192" s="46"/>
      <c r="L192" s="47"/>
      <c r="M192" s="58">
        <f>+M191+N191</f>
        <v>0</v>
      </c>
      <c r="N192" s="58"/>
    </row>
    <row r="193" spans="1:16" ht="29.25" customHeight="1">
      <c r="J193" s="35"/>
    </row>
    <row r="194" spans="1:16" ht="29.25" customHeight="1">
      <c r="A194" s="1" t="s">
        <v>131</v>
      </c>
    </row>
    <row r="195" spans="1:16" s="3" customFormat="1" ht="29.25" customHeight="1">
      <c r="A195" s="6"/>
      <c r="B195" s="6" t="s">
        <v>9</v>
      </c>
      <c r="C195" s="6" t="s">
        <v>10</v>
      </c>
      <c r="D195" s="6" t="s">
        <v>11</v>
      </c>
      <c r="E195" s="6" t="s">
        <v>13</v>
      </c>
      <c r="F195" s="6" t="s">
        <v>132</v>
      </c>
      <c r="G195" s="6" t="s">
        <v>14</v>
      </c>
      <c r="H195" s="6" t="s">
        <v>15</v>
      </c>
      <c r="I195" s="6" t="s">
        <v>16</v>
      </c>
      <c r="J195" s="6" t="s">
        <v>17</v>
      </c>
      <c r="K195" s="6" t="s">
        <v>107</v>
      </c>
      <c r="L195" s="6" t="s">
        <v>19</v>
      </c>
      <c r="M195" s="7" t="s">
        <v>20</v>
      </c>
      <c r="N195" s="8" t="s">
        <v>21</v>
      </c>
      <c r="O195" s="9"/>
      <c r="P195" s="9"/>
    </row>
    <row r="196" spans="1:16" ht="29.25" customHeight="1">
      <c r="A196" s="10">
        <v>1</v>
      </c>
      <c r="B196" s="56"/>
      <c r="C196" s="10"/>
      <c r="D196" s="13" t="s">
        <v>133</v>
      </c>
      <c r="E196" s="13" t="s">
        <v>134</v>
      </c>
      <c r="F196" s="13" t="s">
        <v>135</v>
      </c>
      <c r="G196" s="14"/>
      <c r="H196" s="15">
        <v>2</v>
      </c>
      <c r="I196" s="13"/>
      <c r="J196" s="16" t="str">
        <f>+D196&amp;E196&amp;F196</f>
        <v>窓ガラス洗浄喫煙スペース以外</v>
      </c>
      <c r="K196" s="39"/>
      <c r="L196" s="15">
        <v>489.34</v>
      </c>
      <c r="M196" s="19"/>
      <c r="N196" s="20"/>
      <c r="O196" s="21">
        <f>+IFERROR(K196,"a")</f>
        <v>0</v>
      </c>
      <c r="P196" s="22" t="str">
        <f>+IF(O196="a","（注意）清掃区分の組み合わせに誤りがあります","")</f>
        <v/>
      </c>
    </row>
    <row r="197" spans="1:16" ht="29.25" customHeight="1">
      <c r="A197" s="10">
        <v>2</v>
      </c>
      <c r="B197" s="56"/>
      <c r="C197" s="10"/>
      <c r="D197" s="13" t="s">
        <v>136</v>
      </c>
      <c r="E197" s="13" t="s">
        <v>137</v>
      </c>
      <c r="F197" s="13" t="s">
        <v>135</v>
      </c>
      <c r="G197" s="14"/>
      <c r="H197" s="15">
        <v>1</v>
      </c>
      <c r="I197" s="13"/>
      <c r="J197" s="16" t="str">
        <f t="shared" ref="J197:J205" si="19">+D197&amp;E197&amp;F197</f>
        <v>照明器具管球・反射板拭き喫煙スペース以外</v>
      </c>
      <c r="K197" s="39"/>
      <c r="L197" s="15">
        <v>1179</v>
      </c>
      <c r="M197" s="19"/>
      <c r="N197" s="20"/>
      <c r="O197" s="21">
        <f t="shared" ref="O197:O205" si="20">+IFERROR(K197,"a")</f>
        <v>0</v>
      </c>
      <c r="P197" s="22" t="str">
        <f t="shared" ref="P197:P205" si="21">+IF(O197="a","（注意）清掃区分の組み合わせに誤りがあります","")</f>
        <v/>
      </c>
    </row>
    <row r="198" spans="1:16" ht="29.25" customHeight="1">
      <c r="A198" s="10">
        <v>3</v>
      </c>
      <c r="B198" s="56"/>
      <c r="C198" s="10"/>
      <c r="D198" s="13" t="s">
        <v>138</v>
      </c>
      <c r="E198" s="13" t="s">
        <v>139</v>
      </c>
      <c r="F198" s="13" t="s">
        <v>135</v>
      </c>
      <c r="G198" s="14"/>
      <c r="H198" s="15">
        <v>1</v>
      </c>
      <c r="I198" s="13"/>
      <c r="J198" s="16" t="str">
        <f t="shared" si="19"/>
        <v>吹出口・吸込口吹出口、吸込口（風量調整器）、その周辺洗浄 （吹出口）喫煙スペース以外</v>
      </c>
      <c r="K198" s="39"/>
      <c r="L198" s="15">
        <v>11</v>
      </c>
      <c r="M198" s="19"/>
      <c r="N198" s="20"/>
      <c r="O198" s="21">
        <f t="shared" si="20"/>
        <v>0</v>
      </c>
      <c r="P198" s="22" t="str">
        <f t="shared" si="21"/>
        <v/>
      </c>
    </row>
    <row r="199" spans="1:16" ht="29.25" customHeight="1">
      <c r="A199" s="10">
        <v>4</v>
      </c>
      <c r="B199" s="15"/>
      <c r="C199" s="10"/>
      <c r="D199" s="13"/>
      <c r="E199" s="13"/>
      <c r="F199" s="13"/>
      <c r="G199" s="14"/>
      <c r="H199" s="15"/>
      <c r="I199" s="13"/>
      <c r="J199" s="16" t="str">
        <f t="shared" si="19"/>
        <v/>
      </c>
      <c r="K199" s="39"/>
      <c r="L199" s="15"/>
      <c r="M199" s="19"/>
      <c r="N199" s="20"/>
      <c r="O199" s="21">
        <f t="shared" si="20"/>
        <v>0</v>
      </c>
      <c r="P199" s="22" t="str">
        <f t="shared" si="21"/>
        <v/>
      </c>
    </row>
    <row r="200" spans="1:16" ht="29.25" customHeight="1">
      <c r="A200" s="10">
        <v>5</v>
      </c>
      <c r="B200" s="15"/>
      <c r="C200" s="10"/>
      <c r="D200" s="13"/>
      <c r="E200" s="13"/>
      <c r="F200" s="13"/>
      <c r="G200" s="14"/>
      <c r="H200" s="15"/>
      <c r="I200" s="13"/>
      <c r="J200" s="16" t="str">
        <f t="shared" si="19"/>
        <v/>
      </c>
      <c r="K200" s="39"/>
      <c r="L200" s="15"/>
      <c r="M200" s="19"/>
      <c r="N200" s="20"/>
      <c r="O200" s="21">
        <f t="shared" si="20"/>
        <v>0</v>
      </c>
      <c r="P200" s="22" t="str">
        <f t="shared" si="21"/>
        <v/>
      </c>
    </row>
    <row r="201" spans="1:16" ht="29.25" customHeight="1">
      <c r="A201" s="10">
        <v>6</v>
      </c>
      <c r="B201" s="15"/>
      <c r="C201" s="10"/>
      <c r="D201" s="13"/>
      <c r="E201" s="13"/>
      <c r="F201" s="13"/>
      <c r="G201" s="14"/>
      <c r="H201" s="15"/>
      <c r="I201" s="13"/>
      <c r="J201" s="16" t="str">
        <f t="shared" si="19"/>
        <v/>
      </c>
      <c r="K201" s="39"/>
      <c r="L201" s="15"/>
      <c r="M201" s="19"/>
      <c r="N201" s="20"/>
      <c r="O201" s="21">
        <f t="shared" si="20"/>
        <v>0</v>
      </c>
      <c r="P201" s="22" t="str">
        <f t="shared" si="21"/>
        <v/>
      </c>
    </row>
    <row r="202" spans="1:16" ht="29.25" customHeight="1">
      <c r="A202" s="10">
        <v>7</v>
      </c>
      <c r="B202" s="15"/>
      <c r="C202" s="10"/>
      <c r="D202" s="13"/>
      <c r="E202" s="13"/>
      <c r="F202" s="13"/>
      <c r="G202" s="14"/>
      <c r="H202" s="15"/>
      <c r="I202" s="13"/>
      <c r="J202" s="16" t="str">
        <f t="shared" si="19"/>
        <v/>
      </c>
      <c r="K202" s="39"/>
      <c r="L202" s="15"/>
      <c r="M202" s="19"/>
      <c r="N202" s="20"/>
      <c r="O202" s="21">
        <f t="shared" si="20"/>
        <v>0</v>
      </c>
      <c r="P202" s="22" t="str">
        <f t="shared" si="21"/>
        <v/>
      </c>
    </row>
    <row r="203" spans="1:16" ht="29.25" customHeight="1">
      <c r="A203" s="10">
        <v>8</v>
      </c>
      <c r="B203" s="15"/>
      <c r="C203" s="10"/>
      <c r="D203" s="13"/>
      <c r="E203" s="13"/>
      <c r="F203" s="13"/>
      <c r="G203" s="14"/>
      <c r="H203" s="15"/>
      <c r="I203" s="13"/>
      <c r="J203" s="16" t="str">
        <f t="shared" si="19"/>
        <v/>
      </c>
      <c r="K203" s="39"/>
      <c r="L203" s="15"/>
      <c r="M203" s="19"/>
      <c r="N203" s="20"/>
      <c r="O203" s="21">
        <f t="shared" si="20"/>
        <v>0</v>
      </c>
      <c r="P203" s="22" t="str">
        <f t="shared" si="21"/>
        <v/>
      </c>
    </row>
    <row r="204" spans="1:16" ht="29.25" customHeight="1">
      <c r="A204" s="10">
        <v>9</v>
      </c>
      <c r="B204" s="56"/>
      <c r="C204" s="10"/>
      <c r="D204" s="13"/>
      <c r="E204" s="13"/>
      <c r="F204" s="13"/>
      <c r="G204" s="14"/>
      <c r="H204" s="15"/>
      <c r="I204" s="13"/>
      <c r="J204" s="16" t="str">
        <f t="shared" si="19"/>
        <v/>
      </c>
      <c r="K204" s="39" t="s">
        <v>1</v>
      </c>
      <c r="L204" s="15"/>
      <c r="M204" s="19" t="str">
        <f t="shared" ref="M204:M205" si="22">IF(ISERROR(ROUNDDOWN(H204*K204*L204,0)),"",(ROUNDDOWN(H204*K204*L204,0)))</f>
        <v/>
      </c>
      <c r="N204" s="20"/>
      <c r="O204" s="21" t="str">
        <f t="shared" si="20"/>
        <v/>
      </c>
      <c r="P204" s="22" t="str">
        <f t="shared" si="21"/>
        <v/>
      </c>
    </row>
    <row r="205" spans="1:16" ht="29.25" customHeight="1">
      <c r="A205" s="10">
        <v>10</v>
      </c>
      <c r="B205" s="56"/>
      <c r="C205" s="10"/>
      <c r="D205" s="13"/>
      <c r="E205" s="13"/>
      <c r="F205" s="13"/>
      <c r="G205" s="14"/>
      <c r="H205" s="15"/>
      <c r="I205" s="13"/>
      <c r="J205" s="16" t="str">
        <f t="shared" si="19"/>
        <v/>
      </c>
      <c r="K205" s="39" t="s">
        <v>1</v>
      </c>
      <c r="L205" s="15"/>
      <c r="M205" s="19" t="str">
        <f t="shared" si="22"/>
        <v/>
      </c>
      <c r="N205" s="20"/>
      <c r="O205" s="21" t="str">
        <f t="shared" si="20"/>
        <v/>
      </c>
      <c r="P205" s="22" t="str">
        <f t="shared" si="21"/>
        <v/>
      </c>
    </row>
    <row r="206" spans="1:16" ht="29.25" customHeight="1">
      <c r="A206" s="30"/>
      <c r="B206" s="30"/>
      <c r="C206" s="30"/>
      <c r="D206" s="30"/>
      <c r="E206" s="30"/>
      <c r="F206" s="30"/>
      <c r="G206" s="9"/>
      <c r="H206" s="30"/>
      <c r="I206" s="41" t="s">
        <v>104</v>
      </c>
      <c r="J206" s="42"/>
      <c r="K206" s="42"/>
      <c r="L206" s="43"/>
      <c r="M206" s="44">
        <f>SUM(M196:M205)</f>
        <v>0</v>
      </c>
      <c r="N206" s="33">
        <f>SUM(N196:N205)</f>
        <v>0</v>
      </c>
      <c r="O206" s="30"/>
      <c r="P206" s="30"/>
    </row>
    <row r="207" spans="1:16" ht="29.25" customHeight="1">
      <c r="I207" s="45" t="s">
        <v>140</v>
      </c>
      <c r="J207" s="46"/>
      <c r="K207" s="46"/>
      <c r="L207" s="47"/>
      <c r="M207" s="58">
        <f>+M206+N206</f>
        <v>0</v>
      </c>
      <c r="N207" s="58"/>
    </row>
    <row r="208" spans="1:16" ht="29.25" customHeight="1">
      <c r="J208" s="35"/>
    </row>
    <row r="209" spans="1:16" ht="29.25" customHeight="1">
      <c r="A209" s="1" t="s">
        <v>141</v>
      </c>
    </row>
    <row r="210" spans="1:16" s="3" customFormat="1" ht="29.25" customHeight="1">
      <c r="A210" s="6"/>
      <c r="B210" s="6" t="s">
        <v>9</v>
      </c>
      <c r="C210" s="6" t="s">
        <v>10</v>
      </c>
      <c r="D210" s="6" t="s">
        <v>11</v>
      </c>
      <c r="E210" s="6" t="s">
        <v>13</v>
      </c>
      <c r="F210" s="6" t="s">
        <v>132</v>
      </c>
      <c r="G210" s="6" t="s">
        <v>14</v>
      </c>
      <c r="H210" s="6" t="s">
        <v>15</v>
      </c>
      <c r="I210" s="6" t="s">
        <v>16</v>
      </c>
      <c r="J210" s="6" t="s">
        <v>17</v>
      </c>
      <c r="K210" s="6" t="s">
        <v>107</v>
      </c>
      <c r="L210" s="6" t="s">
        <v>19</v>
      </c>
      <c r="M210" s="7" t="s">
        <v>20</v>
      </c>
      <c r="N210" s="8" t="s">
        <v>21</v>
      </c>
      <c r="O210" s="9"/>
      <c r="P210" s="9"/>
    </row>
    <row r="211" spans="1:16" ht="29.25" customHeight="1">
      <c r="A211" s="10">
        <v>1</v>
      </c>
      <c r="B211" s="10"/>
      <c r="C211" s="10"/>
      <c r="D211" s="13"/>
      <c r="E211" s="13"/>
      <c r="F211" s="10"/>
      <c r="G211" s="14"/>
      <c r="H211" s="15"/>
      <c r="I211" s="13"/>
      <c r="J211" s="16" t="str">
        <f>+D211&amp;E211&amp;F211</f>
        <v/>
      </c>
      <c r="K211" s="39" t="str">
        <f>IF(J211="","",VLOOKUP(J211,'[1]単価表（2,000㎡-5,000㎡）'!$N$5:$O$147,2,0))</f>
        <v/>
      </c>
      <c r="L211" s="15"/>
      <c r="M211" s="19" t="str">
        <f>IF(ISERROR(ROUNDDOWN(H211*K211*L211,0)),"",(ROUNDDOWN(H211*K211*L211,0)))</f>
        <v/>
      </c>
      <c r="N211" s="20"/>
      <c r="O211" s="21" t="str">
        <f>+IFERROR(K211,"a")</f>
        <v/>
      </c>
      <c r="P211" s="22" t="str">
        <f>+IF(O211="a","（注意）清掃区分の組み合わせに誤りがあります","")</f>
        <v/>
      </c>
    </row>
    <row r="212" spans="1:16" ht="29.25" customHeight="1">
      <c r="A212" s="10">
        <v>2</v>
      </c>
      <c r="B212" s="10"/>
      <c r="C212" s="10"/>
      <c r="D212" s="13"/>
      <c r="E212" s="13"/>
      <c r="F212" s="10"/>
      <c r="G212" s="14"/>
      <c r="H212" s="15"/>
      <c r="I212" s="13"/>
      <c r="J212" s="16" t="str">
        <f>+D212&amp;E212&amp;F212</f>
        <v/>
      </c>
      <c r="K212" s="39" t="str">
        <f>IF(J212="","",VLOOKUP(J212,'[1]単価表（2,000㎡-5,000㎡）'!$N$5:$O$147,2,0))</f>
        <v/>
      </c>
      <c r="L212" s="15"/>
      <c r="M212" s="19" t="str">
        <f>IF(ISERROR(ROUNDDOWN(H212*K212*L212,0)),"",(ROUNDDOWN(H212*K212*L212,0)))</f>
        <v/>
      </c>
      <c r="N212" s="20"/>
      <c r="O212" s="21" t="str">
        <f>+IFERROR(K212,"a")</f>
        <v/>
      </c>
      <c r="P212" s="22" t="str">
        <f>+IF(O212="a","（注意）清掃区分の組み合わせに誤りがあります","")</f>
        <v/>
      </c>
    </row>
    <row r="213" spans="1:16" ht="29.25" customHeight="1">
      <c r="A213" s="10">
        <v>3</v>
      </c>
      <c r="B213" s="10"/>
      <c r="C213" s="10"/>
      <c r="D213" s="13"/>
      <c r="E213" s="13"/>
      <c r="F213" s="10"/>
      <c r="G213" s="14"/>
      <c r="H213" s="15"/>
      <c r="I213" s="13"/>
      <c r="J213" s="16" t="str">
        <f>+D213&amp;E213&amp;F213</f>
        <v/>
      </c>
      <c r="K213" s="39" t="str">
        <f>IF(J213="","",VLOOKUP(J213,'[1]単価表（2,000㎡-5,000㎡）'!$N$5:$O$147,2,0))</f>
        <v/>
      </c>
      <c r="L213" s="15"/>
      <c r="M213" s="19" t="str">
        <f>IF(ISERROR(ROUNDDOWN(H213*K213*L213,0)),"",(ROUNDDOWN(H213*K213*L213,0)))</f>
        <v/>
      </c>
      <c r="N213" s="20"/>
      <c r="O213" s="21" t="str">
        <f>+IFERROR(K213,"a")</f>
        <v/>
      </c>
      <c r="P213" s="22" t="str">
        <f>+IF(O213="a","（注意）清掃区分の組み合わせに誤りがあります","")</f>
        <v/>
      </c>
    </row>
    <row r="214" spans="1:16" ht="29.25" customHeight="1">
      <c r="A214" s="30"/>
      <c r="B214" s="30"/>
      <c r="C214" s="30"/>
      <c r="D214" s="30"/>
      <c r="E214" s="30"/>
      <c r="F214" s="30"/>
      <c r="G214" s="9"/>
      <c r="H214" s="30"/>
      <c r="I214" s="41" t="s">
        <v>104</v>
      </c>
      <c r="J214" s="42"/>
      <c r="K214" s="42"/>
      <c r="L214" s="43"/>
      <c r="M214" s="44">
        <f>SUM(M211:M213)</f>
        <v>0</v>
      </c>
      <c r="N214" s="33">
        <f>SUM(N211:N213)</f>
        <v>0</v>
      </c>
      <c r="O214" s="30"/>
      <c r="P214" s="30"/>
    </row>
    <row r="215" spans="1:16" ht="29.25" customHeight="1">
      <c r="I215" s="45" t="s">
        <v>142</v>
      </c>
      <c r="J215" s="46"/>
      <c r="K215" s="46"/>
      <c r="L215" s="47"/>
      <c r="M215" s="58">
        <f>+M214+N214</f>
        <v>0</v>
      </c>
      <c r="N215" s="58"/>
    </row>
    <row r="216" spans="1:16" ht="29.25" customHeight="1">
      <c r="J216" s="35"/>
    </row>
    <row r="217" spans="1:16" ht="29.25" customHeight="1">
      <c r="A217" s="1" t="s">
        <v>143</v>
      </c>
    </row>
    <row r="218" spans="1:16" s="3" customFormat="1" ht="29.25" customHeight="1">
      <c r="A218" s="6"/>
      <c r="B218" s="6" t="s">
        <v>9</v>
      </c>
      <c r="C218" s="6" t="s">
        <v>10</v>
      </c>
      <c r="D218" s="6" t="s">
        <v>11</v>
      </c>
      <c r="E218" s="6" t="s">
        <v>13</v>
      </c>
      <c r="F218" s="6" t="s">
        <v>132</v>
      </c>
      <c r="G218" s="6" t="s">
        <v>14</v>
      </c>
      <c r="H218" s="6" t="s">
        <v>15</v>
      </c>
      <c r="I218" s="6" t="s">
        <v>16</v>
      </c>
      <c r="J218" s="6" t="s">
        <v>17</v>
      </c>
      <c r="K218" s="6" t="s">
        <v>107</v>
      </c>
      <c r="L218" s="6" t="s">
        <v>19</v>
      </c>
      <c r="M218" s="7" t="s">
        <v>20</v>
      </c>
      <c r="N218" s="8" t="s">
        <v>21</v>
      </c>
      <c r="O218" s="9"/>
      <c r="P218" s="9"/>
    </row>
    <row r="219" spans="1:16" ht="29.25" customHeight="1">
      <c r="A219" s="10">
        <v>1</v>
      </c>
      <c r="B219" s="56"/>
      <c r="C219" s="10"/>
      <c r="D219" s="13"/>
      <c r="E219" s="13"/>
      <c r="F219" s="10"/>
      <c r="G219" s="14"/>
      <c r="H219" s="15"/>
      <c r="I219" s="13"/>
      <c r="J219" s="16" t="str">
        <f t="shared" ref="J219:J228" si="23">+D219&amp;E219&amp;F219</f>
        <v/>
      </c>
      <c r="K219" s="39" t="str">
        <f>IF(J219="","",VLOOKUP(J219,'[1]単価表（2,000㎡-5,000㎡）'!$N$5:$O$147,2,0))</f>
        <v/>
      </c>
      <c r="L219" s="15"/>
      <c r="M219" s="19" t="str">
        <f t="shared" ref="M219:M228" si="24">IF(ISERROR(ROUNDDOWN(H219*K219*L219,0)),"",(ROUNDDOWN(H219*K219*L219,0)))</f>
        <v/>
      </c>
      <c r="N219" s="20"/>
      <c r="O219" s="21" t="str">
        <f t="shared" ref="O219:O228" si="25">+IFERROR(K219,"a")</f>
        <v/>
      </c>
      <c r="P219" s="22" t="str">
        <f t="shared" ref="P219:P228" si="26">+IF(O219="a","（注意）清掃区分の組み合わせに誤りがあります","")</f>
        <v/>
      </c>
    </row>
    <row r="220" spans="1:16" ht="29.25" customHeight="1">
      <c r="A220" s="10">
        <v>2</v>
      </c>
      <c r="B220" s="56"/>
      <c r="C220" s="10"/>
      <c r="D220" s="13"/>
      <c r="E220" s="13"/>
      <c r="F220" s="10"/>
      <c r="G220" s="14"/>
      <c r="H220" s="15"/>
      <c r="I220" s="13"/>
      <c r="J220" s="16" t="str">
        <f t="shared" si="23"/>
        <v/>
      </c>
      <c r="K220" s="39" t="str">
        <f>IF(J220="","",VLOOKUP(J220,'[1]単価表（2,000㎡-5,000㎡）'!$N$5:$O$147,2,0))</f>
        <v/>
      </c>
      <c r="L220" s="15"/>
      <c r="M220" s="19" t="str">
        <f t="shared" si="24"/>
        <v/>
      </c>
      <c r="N220" s="20"/>
      <c r="O220" s="21" t="str">
        <f t="shared" si="25"/>
        <v/>
      </c>
      <c r="P220" s="22" t="str">
        <f t="shared" si="26"/>
        <v/>
      </c>
    </row>
    <row r="221" spans="1:16" ht="29.25" customHeight="1">
      <c r="A221" s="10">
        <v>3</v>
      </c>
      <c r="B221" s="56"/>
      <c r="C221" s="10"/>
      <c r="D221" s="13"/>
      <c r="E221" s="13"/>
      <c r="F221" s="10"/>
      <c r="G221" s="14"/>
      <c r="H221" s="15"/>
      <c r="I221" s="13"/>
      <c r="J221" s="16" t="str">
        <f t="shared" si="23"/>
        <v/>
      </c>
      <c r="K221" s="39" t="str">
        <f>IF(J221="","",VLOOKUP(J221,'[1]単価表（2,000㎡-5,000㎡）'!$N$5:$O$147,2,0))</f>
        <v/>
      </c>
      <c r="L221" s="15"/>
      <c r="M221" s="19" t="str">
        <f t="shared" si="24"/>
        <v/>
      </c>
      <c r="N221" s="20"/>
      <c r="O221" s="21" t="str">
        <f t="shared" si="25"/>
        <v/>
      </c>
      <c r="P221" s="22" t="str">
        <f t="shared" si="26"/>
        <v/>
      </c>
    </row>
    <row r="222" spans="1:16" ht="29.25" customHeight="1">
      <c r="A222" s="10">
        <v>4</v>
      </c>
      <c r="B222" s="56"/>
      <c r="C222" s="10"/>
      <c r="D222" s="13"/>
      <c r="E222" s="13"/>
      <c r="F222" s="10"/>
      <c r="G222" s="14"/>
      <c r="H222" s="15"/>
      <c r="I222" s="13"/>
      <c r="J222" s="16" t="str">
        <f t="shared" si="23"/>
        <v/>
      </c>
      <c r="K222" s="39" t="str">
        <f>IF(J222="","",VLOOKUP(J222,'[1]単価表（2,000㎡-5,000㎡）'!$N$5:$O$147,2,0))</f>
        <v/>
      </c>
      <c r="L222" s="15"/>
      <c r="M222" s="19" t="str">
        <f t="shared" si="24"/>
        <v/>
      </c>
      <c r="N222" s="20"/>
      <c r="O222" s="21" t="str">
        <f t="shared" si="25"/>
        <v/>
      </c>
      <c r="P222" s="22" t="str">
        <f t="shared" si="26"/>
        <v/>
      </c>
    </row>
    <row r="223" spans="1:16" ht="29.25" customHeight="1">
      <c r="A223" s="10">
        <v>5</v>
      </c>
      <c r="B223" s="56"/>
      <c r="C223" s="10"/>
      <c r="D223" s="13"/>
      <c r="E223" s="13"/>
      <c r="F223" s="10"/>
      <c r="G223" s="14"/>
      <c r="H223" s="15"/>
      <c r="I223" s="13"/>
      <c r="J223" s="16" t="str">
        <f t="shared" si="23"/>
        <v/>
      </c>
      <c r="K223" s="39" t="str">
        <f>IF(J223="","",VLOOKUP(J223,'[1]単価表（2,000㎡-5,000㎡）'!$N$5:$O$147,2,0))</f>
        <v/>
      </c>
      <c r="L223" s="15"/>
      <c r="M223" s="19" t="str">
        <f t="shared" si="24"/>
        <v/>
      </c>
      <c r="N223" s="20"/>
      <c r="O223" s="21" t="str">
        <f t="shared" si="25"/>
        <v/>
      </c>
      <c r="P223" s="22" t="str">
        <f t="shared" si="26"/>
        <v/>
      </c>
    </row>
    <row r="224" spans="1:16" ht="29.25" customHeight="1">
      <c r="A224" s="10">
        <v>6</v>
      </c>
      <c r="B224" s="56"/>
      <c r="C224" s="10"/>
      <c r="D224" s="13"/>
      <c r="E224" s="13"/>
      <c r="F224" s="10"/>
      <c r="G224" s="14"/>
      <c r="H224" s="15"/>
      <c r="I224" s="13"/>
      <c r="J224" s="16" t="str">
        <f t="shared" si="23"/>
        <v/>
      </c>
      <c r="K224" s="39" t="str">
        <f>IF(J224="","",VLOOKUP(J224,'[1]単価表（2,000㎡-5,000㎡）'!$N$5:$O$147,2,0))</f>
        <v/>
      </c>
      <c r="L224" s="15"/>
      <c r="M224" s="19" t="str">
        <f t="shared" si="24"/>
        <v/>
      </c>
      <c r="N224" s="20"/>
      <c r="O224" s="21" t="str">
        <f t="shared" si="25"/>
        <v/>
      </c>
      <c r="P224" s="22" t="str">
        <f t="shared" si="26"/>
        <v/>
      </c>
    </row>
    <row r="225" spans="1:16" ht="29.25" customHeight="1">
      <c r="A225" s="10">
        <v>7</v>
      </c>
      <c r="B225" s="56"/>
      <c r="C225" s="10"/>
      <c r="D225" s="13"/>
      <c r="E225" s="13"/>
      <c r="F225" s="10"/>
      <c r="G225" s="14"/>
      <c r="H225" s="15"/>
      <c r="I225" s="13"/>
      <c r="J225" s="16" t="str">
        <f t="shared" si="23"/>
        <v/>
      </c>
      <c r="K225" s="39" t="str">
        <f>IF(J225="","",VLOOKUP(J225,'[1]単価表（2,000㎡-5,000㎡）'!$N$5:$O$147,2,0))</f>
        <v/>
      </c>
      <c r="L225" s="15"/>
      <c r="M225" s="19" t="str">
        <f t="shared" si="24"/>
        <v/>
      </c>
      <c r="N225" s="20"/>
      <c r="O225" s="21" t="str">
        <f t="shared" si="25"/>
        <v/>
      </c>
      <c r="P225" s="22" t="str">
        <f t="shared" si="26"/>
        <v/>
      </c>
    </row>
    <row r="226" spans="1:16" ht="29.25" customHeight="1">
      <c r="A226" s="10">
        <v>8</v>
      </c>
      <c r="B226" s="56"/>
      <c r="C226" s="10"/>
      <c r="D226" s="13"/>
      <c r="E226" s="13"/>
      <c r="F226" s="10"/>
      <c r="G226" s="14"/>
      <c r="H226" s="15"/>
      <c r="I226" s="13"/>
      <c r="J226" s="16" t="str">
        <f t="shared" si="23"/>
        <v/>
      </c>
      <c r="K226" s="39" t="str">
        <f>IF(J226="","",VLOOKUP(J226,'[1]単価表（2,000㎡-5,000㎡）'!$N$5:$O$147,2,0))</f>
        <v/>
      </c>
      <c r="L226" s="15"/>
      <c r="M226" s="19" t="str">
        <f t="shared" si="24"/>
        <v/>
      </c>
      <c r="N226" s="20"/>
      <c r="O226" s="21" t="str">
        <f t="shared" si="25"/>
        <v/>
      </c>
      <c r="P226" s="22" t="str">
        <f t="shared" si="26"/>
        <v/>
      </c>
    </row>
    <row r="227" spans="1:16" ht="29.25" customHeight="1">
      <c r="A227" s="10">
        <v>9</v>
      </c>
      <c r="B227" s="56"/>
      <c r="C227" s="10"/>
      <c r="D227" s="13"/>
      <c r="E227" s="13"/>
      <c r="F227" s="10"/>
      <c r="G227" s="14"/>
      <c r="H227" s="15"/>
      <c r="I227" s="13"/>
      <c r="J227" s="16" t="str">
        <f t="shared" si="23"/>
        <v/>
      </c>
      <c r="K227" s="39" t="str">
        <f>IF(J227="","",VLOOKUP(J227,'[1]単価表（2,000㎡-5,000㎡）'!$N$5:$O$147,2,0))</f>
        <v/>
      </c>
      <c r="L227" s="15"/>
      <c r="M227" s="19" t="str">
        <f t="shared" si="24"/>
        <v/>
      </c>
      <c r="N227" s="20"/>
      <c r="O227" s="21" t="str">
        <f t="shared" si="25"/>
        <v/>
      </c>
      <c r="P227" s="22" t="str">
        <f t="shared" si="26"/>
        <v/>
      </c>
    </row>
    <row r="228" spans="1:16" ht="29.25" customHeight="1">
      <c r="A228" s="10">
        <v>10</v>
      </c>
      <c r="B228" s="56"/>
      <c r="C228" s="10"/>
      <c r="D228" s="13"/>
      <c r="E228" s="13"/>
      <c r="F228" s="10"/>
      <c r="G228" s="14"/>
      <c r="H228" s="15"/>
      <c r="I228" s="13"/>
      <c r="J228" s="16" t="str">
        <f t="shared" si="23"/>
        <v/>
      </c>
      <c r="K228" s="39" t="str">
        <f>IF(J228="","",VLOOKUP(J228,'[1]単価表（2,000㎡-5,000㎡）'!$N$5:$O$147,2,0))</f>
        <v/>
      </c>
      <c r="L228" s="15"/>
      <c r="M228" s="19" t="str">
        <f t="shared" si="24"/>
        <v/>
      </c>
      <c r="N228" s="20"/>
      <c r="O228" s="21" t="str">
        <f t="shared" si="25"/>
        <v/>
      </c>
      <c r="P228" s="22" t="str">
        <f t="shared" si="26"/>
        <v/>
      </c>
    </row>
    <row r="229" spans="1:16" ht="29.25" customHeight="1">
      <c r="A229" s="30"/>
      <c r="B229" s="30"/>
      <c r="C229" s="30"/>
      <c r="D229" s="30"/>
      <c r="E229" s="30"/>
      <c r="F229" s="30"/>
      <c r="G229" s="9"/>
      <c r="H229" s="30"/>
      <c r="I229" s="41" t="s">
        <v>104</v>
      </c>
      <c r="J229" s="42"/>
      <c r="K229" s="42"/>
      <c r="L229" s="43"/>
      <c r="M229" s="44">
        <f>SUM(M219:M228)</f>
        <v>0</v>
      </c>
      <c r="N229" s="33">
        <f>SUM(N219:N228)</f>
        <v>0</v>
      </c>
      <c r="O229" s="30"/>
      <c r="P229" s="30"/>
    </row>
    <row r="230" spans="1:16" ht="29.25" customHeight="1">
      <c r="I230" s="45" t="s">
        <v>144</v>
      </c>
      <c r="J230" s="46"/>
      <c r="K230" s="46"/>
      <c r="L230" s="47"/>
      <c r="M230" s="58">
        <f>+M229+N229</f>
        <v>0</v>
      </c>
      <c r="N230" s="58"/>
    </row>
    <row r="231" spans="1:16" ht="29.25" customHeight="1">
      <c r="J231" s="35"/>
    </row>
    <row r="232" spans="1:16" ht="29.25" customHeight="1">
      <c r="A232" s="1" t="s">
        <v>145</v>
      </c>
    </row>
    <row r="233" spans="1:16" s="3" customFormat="1" ht="29.25" customHeight="1">
      <c r="A233" s="6"/>
      <c r="B233" s="6" t="s">
        <v>9</v>
      </c>
      <c r="C233" s="6" t="s">
        <v>10</v>
      </c>
      <c r="D233" s="6" t="s">
        <v>11</v>
      </c>
      <c r="E233" s="6" t="s">
        <v>13</v>
      </c>
      <c r="F233" s="6" t="s">
        <v>132</v>
      </c>
      <c r="G233" s="6" t="s">
        <v>14</v>
      </c>
      <c r="H233" s="6" t="s">
        <v>15</v>
      </c>
      <c r="I233" s="6" t="s">
        <v>16</v>
      </c>
      <c r="J233" s="6" t="s">
        <v>17</v>
      </c>
      <c r="K233" s="6" t="s">
        <v>107</v>
      </c>
      <c r="L233" s="6" t="s">
        <v>19</v>
      </c>
      <c r="M233" s="7" t="s">
        <v>20</v>
      </c>
      <c r="N233" s="8" t="s">
        <v>21</v>
      </c>
      <c r="O233" s="9"/>
      <c r="P233" s="9"/>
    </row>
    <row r="234" spans="1:16" ht="29.25" customHeight="1">
      <c r="A234" s="10">
        <v>1</v>
      </c>
      <c r="B234" s="10"/>
      <c r="C234" s="10"/>
      <c r="D234" s="13"/>
      <c r="E234" s="13"/>
      <c r="F234" s="10"/>
      <c r="G234" s="14"/>
      <c r="H234" s="15"/>
      <c r="I234" s="13"/>
      <c r="J234" s="16" t="str">
        <f>+D234&amp;E234&amp;F234</f>
        <v/>
      </c>
      <c r="K234" s="39" t="str">
        <f>IF(J234="","",VLOOKUP(J234,'[1]単価表（2,000㎡-5,000㎡）'!$N$5:$O$147,2,0))</f>
        <v/>
      </c>
      <c r="L234" s="15"/>
      <c r="M234" s="19" t="str">
        <f>IF(ISERROR(ROUNDDOWN(H234*K234*L234,0)),"",(ROUNDDOWN(H234*K234*L234,0)))</f>
        <v/>
      </c>
      <c r="N234" s="20"/>
      <c r="O234" s="21" t="str">
        <f>+IFERROR(K234,"a")</f>
        <v/>
      </c>
      <c r="P234" s="22" t="str">
        <f>+IF(O234="a","（注意）清掃区分の組み合わせに誤りがあります","")</f>
        <v/>
      </c>
    </row>
    <row r="235" spans="1:16" ht="29.25" customHeight="1">
      <c r="A235" s="10">
        <v>2</v>
      </c>
      <c r="B235" s="10"/>
      <c r="C235" s="10"/>
      <c r="D235" s="13"/>
      <c r="E235" s="13"/>
      <c r="F235" s="10"/>
      <c r="G235" s="14"/>
      <c r="H235" s="15"/>
      <c r="I235" s="13"/>
      <c r="J235" s="16" t="str">
        <f>+D235&amp;E235&amp;F235</f>
        <v/>
      </c>
      <c r="K235" s="39" t="str">
        <f>IF(J235="","",VLOOKUP(J235,'[1]単価表（2,000㎡-5,000㎡）'!$N$5:$O$147,2,0))</f>
        <v/>
      </c>
      <c r="L235" s="15"/>
      <c r="M235" s="19" t="str">
        <f>IF(ISERROR(ROUNDDOWN(H235*K235*L235,0)),"",(ROUNDDOWN(H235*K235*L235,0)))</f>
        <v/>
      </c>
      <c r="N235" s="20"/>
      <c r="O235" s="21" t="str">
        <f>+IFERROR(K235,"a")</f>
        <v/>
      </c>
      <c r="P235" s="22" t="str">
        <f>+IF(O235="a","（注意）清掃区分の組み合わせに誤りがあります","")</f>
        <v/>
      </c>
    </row>
    <row r="236" spans="1:16" ht="29.25" customHeight="1">
      <c r="A236" s="10">
        <v>3</v>
      </c>
      <c r="B236" s="10"/>
      <c r="C236" s="10"/>
      <c r="D236" s="13"/>
      <c r="E236" s="13"/>
      <c r="F236" s="10"/>
      <c r="G236" s="14"/>
      <c r="H236" s="15"/>
      <c r="I236" s="13"/>
      <c r="J236" s="16" t="str">
        <f>+D236&amp;E236&amp;F236</f>
        <v/>
      </c>
      <c r="K236" s="39" t="str">
        <f>IF(J236="","",VLOOKUP(J236,'[1]単価表（2,000㎡-5,000㎡）'!$N$5:$O$147,2,0))</f>
        <v/>
      </c>
      <c r="L236" s="15"/>
      <c r="M236" s="19" t="str">
        <f>IF(ISERROR(ROUNDDOWN(H236*K236*L236,0)),"",(ROUNDDOWN(H236*K236*L236,0)))</f>
        <v/>
      </c>
      <c r="N236" s="20"/>
      <c r="O236" s="21" t="str">
        <f>+IFERROR(K236,"a")</f>
        <v/>
      </c>
      <c r="P236" s="22" t="str">
        <f>+IF(O236="a","（注意）清掃区分の組み合わせに誤りがあります","")</f>
        <v/>
      </c>
    </row>
    <row r="237" spans="1:16" ht="29.25" customHeight="1">
      <c r="A237" s="10">
        <v>4</v>
      </c>
      <c r="B237" s="10"/>
      <c r="C237" s="10"/>
      <c r="D237" s="13"/>
      <c r="E237" s="13"/>
      <c r="F237" s="10"/>
      <c r="G237" s="14"/>
      <c r="H237" s="15"/>
      <c r="I237" s="13"/>
      <c r="J237" s="16" t="str">
        <f>+D237&amp;E237&amp;F237</f>
        <v/>
      </c>
      <c r="K237" s="39" t="str">
        <f>IF(J237="","",VLOOKUP(J237,'[1]単価表（2,000㎡-5,000㎡）'!$N$5:$O$147,2,0))</f>
        <v/>
      </c>
      <c r="L237" s="15"/>
      <c r="M237" s="19" t="str">
        <f>IF(ISERROR(ROUNDDOWN(H237*K237*L237,0)),"",(ROUNDDOWN(H237*K237*L237,0)))</f>
        <v/>
      </c>
      <c r="N237" s="20"/>
      <c r="O237" s="21" t="str">
        <f>+IFERROR(K237,"a")</f>
        <v/>
      </c>
      <c r="P237" s="22" t="str">
        <f>+IF(O237="a","（注意）清掃区分の組み合わせに誤りがあります","")</f>
        <v/>
      </c>
    </row>
    <row r="238" spans="1:16" ht="29.25" customHeight="1">
      <c r="A238" s="10">
        <v>5</v>
      </c>
      <c r="B238" s="10"/>
      <c r="C238" s="10"/>
      <c r="D238" s="13"/>
      <c r="E238" s="13"/>
      <c r="F238" s="10"/>
      <c r="G238" s="14"/>
      <c r="H238" s="15"/>
      <c r="I238" s="13"/>
      <c r="J238" s="16" t="str">
        <f>+D238&amp;E238&amp;F238</f>
        <v/>
      </c>
      <c r="K238" s="39" t="str">
        <f>IF(J238="","",VLOOKUP(J238,'[1]単価表（2,000㎡-5,000㎡）'!$N$5:$O$147,2,0))</f>
        <v/>
      </c>
      <c r="L238" s="15"/>
      <c r="M238" s="19" t="str">
        <f>IF(ISERROR(ROUNDDOWN(H238*K238*L238,0)),"",(ROUNDDOWN(H238*K238*L238,0)))</f>
        <v/>
      </c>
      <c r="N238" s="20"/>
      <c r="O238" s="21" t="str">
        <f>+IFERROR(K238,"a")</f>
        <v/>
      </c>
      <c r="P238" s="22" t="str">
        <f>+IF(O238="a","（注意）清掃区分の組み合わせに誤りがあります","")</f>
        <v/>
      </c>
    </row>
    <row r="239" spans="1:16" ht="29.25" customHeight="1">
      <c r="A239" s="30"/>
      <c r="B239" s="30"/>
      <c r="C239" s="30"/>
      <c r="D239" s="30"/>
      <c r="E239" s="30"/>
      <c r="F239" s="30"/>
      <c r="G239" s="9"/>
      <c r="H239" s="30"/>
      <c r="I239" s="41" t="s">
        <v>104</v>
      </c>
      <c r="J239" s="42"/>
      <c r="K239" s="42"/>
      <c r="L239" s="43"/>
      <c r="M239" s="44">
        <f>SUM(M234:M238)</f>
        <v>0</v>
      </c>
      <c r="N239" s="33">
        <f>SUM(N234:N238)</f>
        <v>0</v>
      </c>
      <c r="O239" s="30"/>
      <c r="P239" s="30"/>
    </row>
    <row r="240" spans="1:16" ht="29.25" customHeight="1">
      <c r="I240" s="45" t="s">
        <v>146</v>
      </c>
      <c r="J240" s="46"/>
      <c r="K240" s="46"/>
      <c r="L240" s="47"/>
      <c r="M240" s="58">
        <f>+M239+N239</f>
        <v>0</v>
      </c>
      <c r="N240" s="58"/>
    </row>
    <row r="241" spans="10:10" ht="29.25" customHeight="1">
      <c r="J241" s="35"/>
    </row>
    <row r="242" spans="10:10" ht="29.25" customHeight="1">
      <c r="J242" s="35"/>
    </row>
    <row r="243" spans="10:10" ht="29.25" customHeight="1">
      <c r="J243" s="35"/>
    </row>
  </sheetData>
  <mergeCells count="8">
    <mergeCell ref="M230:N230"/>
    <mergeCell ref="M240:N240"/>
    <mergeCell ref="M81:N81"/>
    <mergeCell ref="M104:N104"/>
    <mergeCell ref="M119:N119"/>
    <mergeCell ref="M192:N192"/>
    <mergeCell ref="M207:N207"/>
    <mergeCell ref="M215:N215"/>
  </mergeCells>
  <phoneticPr fontId="3"/>
  <dataValidations count="34">
    <dataValidation type="list" allowBlank="1" showInputMessage="1" showErrorMessage="1" sqref="I234:I238 I65770:I65774 I131306:I131310 I196842:I196846 I262378:I262382 I327914:I327918 I393450:I393454 I458986:I458990 I524522:I524526 I590058:I590062 I655594:I655598 I721130:I721134 I786666:I786670 I852202:I852206 I917738:I917742 I983274:I983278">
      <formula1>単位8</formula1>
    </dataValidation>
    <dataValidation type="list" allowBlank="1" showInputMessage="1" showErrorMessage="1" sqref="G234:G238 G65770:G65774 G131306:G131310 G196842:G196846 G262378:G262382 G327914:G327918 G393450:G393454 G458986:G458990 G524522:G524526 G590058:G590062 G655594:G655598 G721130:G721134 G786666:G786670 G852202:G852206 G917738:G917742 G983274:G983278">
      <formula1>清掃周期8</formula1>
    </dataValidation>
    <dataValidation type="list" allowBlank="1" showInputMessage="1" showErrorMessage="1" sqref="E234:E238 E65770:E65774 E131306:E131310 E196842:E196846 E262378:E262382 E327914:E327918 E393450:E393454 E458986:E458990 E524522:E524526 E590058:E590062 E655594:E655598 E721130:E721134 E786666:E786670 E852202:E852206 E917738:E917742 E983274:E983278">
      <formula1>作業内容8</formula1>
    </dataValidation>
    <dataValidation type="list" allowBlank="1" showInputMessage="1" showErrorMessage="1" sqref="D234:D238 D65770:D65774 D131306:D131310 D196842:D196846 D262378:D262382 D327914:D327918 D393450:D393454 D458986:D458990 D524522:D524526 D590058:D590062 D655594:D655598 D721130:D721134 D786666:D786670 D852202:D852206 D917738:D917742 D983274:D983278">
      <formula1>区分8</formula1>
    </dataValidation>
    <dataValidation type="list" allowBlank="1" showInputMessage="1" showErrorMessage="1" sqref="I219:I228 I65755:I65764 I131291:I131300 I196827:I196836 I262363:I262372 I327899:I327908 I393435:I393444 I458971:I458980 I524507:I524516 I590043:I590052 I655579:I655588 I721115:I721124 I786651:I786660 I852187:I852196 I917723:I917732 I983259:I983268">
      <formula1>単位7</formula1>
    </dataValidation>
    <dataValidation type="list" allowBlank="1" showInputMessage="1" showErrorMessage="1" sqref="G219:G228 G65755:G65764 G131291:G131300 G196827:G196836 G262363:G262372 G327899:G327908 G393435:G393444 G458971:G458980 G524507:G524516 G590043:G590052 G655579:G655588 G721115:G721124 G786651:G786660 G852187:G852196 G917723:G917732 G983259:G983268">
      <formula1>清掃周期7</formula1>
    </dataValidation>
    <dataValidation type="list" allowBlank="1" showInputMessage="1" showErrorMessage="1" sqref="E219:E228 E65755:E65764 E131291:E131300 E196827:E196836 E262363:E262372 E327899:E327908 E393435:E393444 E458971:E458980 E524507:E524516 E590043:E590052 E655579:E655588 E721115:E721124 E786651:E786660 E852187:E852196 E917723:E917732 E983259:E983268">
      <formula1>作業内容7</formula1>
    </dataValidation>
    <dataValidation type="list" allowBlank="1" showInputMessage="1" showErrorMessage="1" sqref="D219:D228 D65755:D65764 D131291:D131300 D196827:D196836 D262363:D262372 D327899:D327908 D393435:D393444 D458971:D458980 D524507:D524516 D590043:D590052 D655579:D655588 D721115:D721124 D786651:D786660 D852187:D852196 D917723:D917732 D983259:D983268">
      <formula1>区分7</formula1>
    </dataValidation>
    <dataValidation type="list" allowBlank="1" showInputMessage="1" showErrorMessage="1" sqref="I211:I213 I65747:I65749 I131283:I131285 I196819:I196821 I262355:I262357 I327891:I327893 I393427:I393429 I458963:I458965 I524499:I524501 I590035:I590037 I655571:I655573 I721107:I721109 I786643:I786645 I852179:I852181 I917715:I917717 I983251:I983253">
      <formula1>単位6</formula1>
    </dataValidation>
    <dataValidation type="list" allowBlank="1" showInputMessage="1" showErrorMessage="1" sqref="G211:G213 G65747:G65749 G131283:G131285 G196819:G196821 G262355:G262357 G327891:G327893 G393427:G393429 G458963:G458965 G524499:G524501 G590035:G590037 G655571:G655573 G721107:G721109 G786643:G786645 G852179:G852181 G917715:G917717 G983251:G983253">
      <formula1>清掃周期6</formula1>
    </dataValidation>
    <dataValidation type="list" allowBlank="1" showInputMessage="1" showErrorMessage="1" sqref="E211:E213 E65747:E65749 E131283:E131285 E196819:E196821 E262355:E262357 E327891:E327893 E393427:E393429 E458963:E458965 E524499:E524501 E590035:E590037 E655571:E655573 E721107:E721109 E786643:E786645 E852179:E852181 E917715:E917717 E983251:E983253">
      <formula1>作業内容6</formula1>
    </dataValidation>
    <dataValidation type="list" allowBlank="1" showInputMessage="1" showErrorMessage="1" sqref="D211:D213 D65747:D65749 D131283:D131285 D196819:D196821 D262355:D262357 D327891:D327893 D393427:D393429 D458963:D458965 D524499:D524501 D590035:D590037 D655571:D655573 D721107:D721109 D786643:D786645 D852179:D852181 D917715:D917717 D983251:D983253">
      <formula1>区分6</formula1>
    </dataValidation>
    <dataValidation type="list" allowBlank="1" showInputMessage="1" showErrorMessage="1" sqref="I196:I205 I65732:I65741 I131268:I131277 I196804:I196813 I262340:I262349 I327876:I327885 I393412:I393421 I458948:I458957 I524484:I524493 I590020:I590029 I655556:I655565 I721092:I721101 I786628:I786637 I852164:I852173 I917700:I917709 I983236:I983245">
      <formula1>単位5</formula1>
    </dataValidation>
    <dataValidation type="list" allowBlank="1" showInputMessage="1" showErrorMessage="1" sqref="G196:G205 G65732:G65741 G131268:G131277 G196804:G196813 G262340:G262349 G327876:G327885 G393412:G393421 G458948:G458957 G524484:G524493 G590020:G590029 G655556:G655565 G721092:G721101 G786628:G786637 G852164:G852173 G917700:G917709 G983236:G983245">
      <formula1>清掃周期5</formula1>
    </dataValidation>
    <dataValidation type="list" allowBlank="1" showInputMessage="1" showErrorMessage="1" sqref="F196:F205 F65732:F65741 F131268:F131277 F196804:F196813 F262340:F262349 F327876:F327885 F393412:F393421 F458948:F458957 F524484:F524493 F590020:F590029 F655556:F655565 F721092:F721101 F786628:F786637 F852164:F852173 F917700:F917709 F983236:F983245">
      <formula1>作業部位5</formula1>
    </dataValidation>
    <dataValidation type="list" allowBlank="1" showInputMessage="1" showErrorMessage="1" sqref="E196:E205 E65732:E65741 E131268:E131277 E196804:E196813 E262340:E262349 E327876:E327885 E393412:E393421 E458948:E458957 E524484:E524493 E590020:E590029 E655556:E655565 E721092:E721101 E786628:E786637 E852164:E852173 E917700:E917709 E983236:E983245">
      <formula1>作業内容5</formula1>
    </dataValidation>
    <dataValidation type="list" allowBlank="1" showInputMessage="1" showErrorMessage="1" sqref="D196:D205 D65732:D65741 D131268:D131277 D196804:D196813 D262340:D262349 D327876:D327885 D393412:D393421 D458948:D458957 D524484:D524493 D590020:D590029 D655556:D655565 D721092:D721101 D786628:D786637 D852164:D852173 D917700:D917709 D983236:D983245">
      <formula1>区分5</formula1>
    </dataValidation>
    <dataValidation type="list" allowBlank="1" showInputMessage="1" showErrorMessage="1" sqref="I123:I190 I65659:I65726 I131195:I131262 I196731:I196798 I262267:I262334 I327803:I327870 I393339:I393406 I458875:I458942 I524411:I524478 I589947:I590014 I655483:I655550 I721019:I721086 I786555:I786622 I852091:I852158 I917627:I917694 I983163:I983230">
      <formula1>単位4</formula1>
    </dataValidation>
    <dataValidation type="list" allowBlank="1" showInputMessage="1" showErrorMessage="1" sqref="G123:G190 G65659:G65726 G131195:G131262 G196731:G196798 G262267:G262334 G327803:G327870 G393339:G393406 G458875:G458942 G524411:G524478 G589947:G590014 G655483:G655550 G721019:G721086 G786555:G786622 G852091:G852158 G917627:G917694 G983163:G983230">
      <formula1>清掃周期4</formula1>
    </dataValidation>
    <dataValidation type="list" allowBlank="1" showInputMessage="1" showErrorMessage="1" sqref="F123:F190 F65659:F65726 F131195:F131262 F196731:F196798 F262267:F262334 F327803:F327870 F393339:F393406 F458875:F458942 F524411:F524478 F589947:F590014 F655483:F655550 F721019:F721086 F786555:F786622 F852091:F852158 F917627:F917694 F983163:F983230">
      <formula1>作業内容4</formula1>
    </dataValidation>
    <dataValidation type="list" allowBlank="1" showInputMessage="1" showErrorMessage="1" sqref="E123:E190 E65659:E65726 E131195:E131262 E196731:E196798 E262267:E262334 E327803:E327870 E393339:E393406 E458875:E458942 E524411:E524478 E589947:E590014 E655483:E655550 E721019:E721086 E786555:E786622 E852091:E852158 E917627:E917694 E983163:E983230">
      <formula1>床種別4</formula1>
    </dataValidation>
    <dataValidation type="list" allowBlank="1" showInputMessage="1" showErrorMessage="1" sqref="D123:D190 D65659:D65726 D131195:D131262 D196731:D196798 D262267:D262334 D327803:D327870 D393339:D393406 D458875:D458942 D524411:D524478 D589947:D590014 D655483:D655550 D721019:D721086 D786555:D786622 D852091:D852158 D917627:D917694 D983163:D983230">
      <formula1>区分4</formula1>
    </dataValidation>
    <dataValidation type="list" allowBlank="1" showInputMessage="1" showErrorMessage="1" sqref="I108:I117 I65644:I65653 I131180:I131189 I196716:I196725 I262252:I262261 I327788:I327797 I393324:I393333 I458860:I458869 I524396:I524405 I589932:I589941 I655468:I655477 I721004:I721013 I786540:I786549 I852076:I852085 I917612:I917621 I983148:I983157">
      <formula1>単位3</formula1>
    </dataValidation>
    <dataValidation type="list" allowBlank="1" showInputMessage="1" showErrorMessage="1" sqref="G108:G117 G65644:G65653 G131180:G131189 G196716:G196725 G262252:G262261 G327788:G327797 G393324:G393333 G458860:G458869 G524396:G524405 G589932:G589941 G655468:G655477 G721004:G721013 G786540:G786549 G852076:G852085 G917612:G917621 G983148:G983157">
      <formula1>清掃周期3</formula1>
    </dataValidation>
    <dataValidation type="list" allowBlank="1" showInputMessage="1" showErrorMessage="1" sqref="F108:F117 F65644:F65653 F131180:F131189 F196716:F196725 F262252:F262261 F327788:F327797 F393324:F393333 F458860:F458869 F524396:F524405 F589932:F589941 F655468:F655477 F721004:F721013 F786540:F786549 F852076:F852085 F917612:F917621 F983148:F983157">
      <formula1>作業内容3</formula1>
    </dataValidation>
    <dataValidation type="list" allowBlank="1" showInputMessage="1" showErrorMessage="1" sqref="I85:I102 I65621:I65638 I131157:I131174 I196693:I196710 I262229:I262246 I327765:I327782 I393301:I393318 I458837:I458854 I524373:I524390 I589909:I589926 I655445:I655462 I720981:I720998 I786517:I786534 I852053:I852070 I917589:I917606 I983125:I983142">
      <formula1>単位2</formula1>
    </dataValidation>
    <dataValidation type="list" allowBlank="1" showInputMessage="1" showErrorMessage="1" sqref="G85:G102 G65621:G65638 G131157:G131174 G196693:G196710 G262229:G262246 G327765:G327782 G393301:G393318 G458837:G458854 G524373:G524390 G589909:G589926 G655445:G655462 G720981:G720998 G786517:G786534 G852053:G852070 G917589:G917606 G983125:G983142">
      <formula1>清掃周期2</formula1>
    </dataValidation>
    <dataValidation type="list" allowBlank="1" showInputMessage="1" showErrorMessage="1" sqref="F85:F102 F65621:F65638 F131157:F131174 F196693:F196710 F262229:F262246 F327765:F327782 F393301:F393318 F458837:F458854 F524373:F524390 F589909:F589926 F655445:F655462 F720981:F720998 F786517:F786534 F852053:F852070 F917589:F917606 F983125:F983142">
      <formula1>作業内容2</formula1>
    </dataValidation>
    <dataValidation type="list" allowBlank="1" showInputMessage="1" showErrorMessage="1" sqref="D88:D102 D65624:D65638 D131160:D131174 D196696:D196710 D262232:D262246 D327768:D327782 D393304:D393318 D458840:D458854 D524376:D524390 D589912:D589926 D655448:D655462 D720984:D720998 D786520:D786534 D852056:D852070 D917592:D917606 D983128:D983142">
      <formula1>区分2</formula1>
    </dataValidation>
    <dataValidation type="list" allowBlank="1" showInputMessage="1" showErrorMessage="1" sqref="I4:I79 I65540:I65615 I131076:I131151 I196612:I196687 I262148:I262223 I327684:I327759 I393220:I393295 I458756:I458831 I524292:I524367 I589828:I589903 I655364:I655439 I720900:I720975 I786436:I786511 I851972:I852047 I917508:I917583 I983044:I983119">
      <formula1>単位1</formula1>
    </dataValidation>
    <dataValidation type="list" allowBlank="1" showInputMessage="1" showErrorMessage="1" sqref="G4:G79 G65540:G65615 G131076:G131151 G196612:G196687 G262148:G262223 G327684:G327759 G393220:G393295 G458756:G458831 G524292:G524367 G589828:G589903 G655364:G655439 G720900:G720975 G786436:G786511 G851972:G852047 G917508:G917583 G983044:G983119">
      <formula1>清掃周期1</formula1>
    </dataValidation>
    <dataValidation type="list" allowBlank="1" showInputMessage="1" showErrorMessage="1" sqref="F4:F79 F65540:F65615 F131076:F131151 F196612:F196687 F262148:F262223 F327684:F327759 F393220:F393295 F458756:F458831 F524292:F524367 F589828:F589903 F655364:F655439 F720900:F720975 F786436:F786511 F851972:F852047 F917508:F917583 F983044:F983119">
      <formula1>作業内容1</formula1>
    </dataValidation>
    <dataValidation type="list" allowBlank="1" showInputMessage="1" showErrorMessage="1" sqref="E4:E79 E65540:E65615 E131076:E131151 E196612:E196687 E262148:E262223 E327684:E327759 E393220:E393295 E458756:E458831 E524292:E524367 E589828:E589903 E655364:E655439 E720900:E720975 E786436:E786511 E851972:E852047 E917508:E917583 E983044:E983119">
      <formula1>床種別1</formula1>
    </dataValidation>
    <dataValidation type="list" allowBlank="1" showInputMessage="1" showErrorMessage="1" sqref="D85:D87 D65621:D65623 D131157:D131159 D196693:D196695 D262229:D262231 D327765:D327767 D393301:D393303 D458837:D458839 D524373:D524375 D589909:D589911 D655445:D655447 D720981:D720983 D786517:D786519 D852053:D852055 D917589:D917591 D983125:D983127 D108:D117 D65644:D65653 D131180:D131189 D196716:D196725 D262252:D262261 D327788:D327797 D393324:D393333 D458860:D458869 D524396:D524405 D589932:D589941 D655468:D655477 D721004:D721013 D786540:D786549 D852076:D852085 D917612:D917621 D983148:D983157 D4:D79 D65540:D65615 D131076:D131151 D196612:D196687 D262148:D262223 D327684:D327759 D393220:D393295 D458756:D458831 D524292:D524367 D589828:D589903 D655364:D655439 D720900:D720975 D786436:D786511 D851972:D852047 D917508:D917583 D983044:D983119">
      <formula1>区分1</formula1>
    </dataValidation>
  </dataValidations>
  <pageMargins left="0.7" right="0.7" top="0.75" bottom="0.75" header="0.3" footer="0.3"/>
  <pageSetup paperSize="9" scale="39" orientation="portrait" r:id="rId1"/>
  <rowBreaks count="1" manualBreakCount="1">
    <brk id="1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2023-01-11T04:58:15Z</dcterms:modified>
</cp:coreProperties>
</file>