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1801\g-016040-$\年度繰越用（常用フォルダ）\04_計画Ｔ\04_建設リサイクル法\様式\"/>
    </mc:Choice>
  </mc:AlternateContent>
  <workbookProtection workbookPassword="CC6F" lockStructure="1"/>
  <bookViews>
    <workbookView xWindow="0" yWindow="0" windowWidth="19200" windowHeight="8230" tabRatio="826"/>
  </bookViews>
  <sheets>
    <sheet name="【届出書】様式第１号" sheetId="42" r:id="rId1"/>
    <sheet name="別表１(解体）" sheetId="57" r:id="rId2"/>
    <sheet name="別表２(新築・模様替等）" sheetId="58" r:id="rId3"/>
    <sheet name="別表３(土木工事等）" sheetId="59" r:id="rId4"/>
    <sheet name="CSV（久留米市）" sheetId="56" r:id="rId5"/>
  </sheets>
  <definedNames>
    <definedName name="_xlnm.Print_Area" localSheetId="0">【届出書】様式第１号!$A$1:$AH$57</definedName>
    <definedName name="_xlnm.Print_Area" localSheetId="1">'別表１(解体）'!$A$1:$AH$62</definedName>
    <definedName name="_xlnm.Print_Area" localSheetId="2">'別表２(新築・模様替等）'!$A$1:$AI$58</definedName>
    <definedName name="_xlnm.Print_Area" localSheetId="3">'別表３(土木工事等）'!$A$1:$AH$60</definedName>
  </definedNames>
  <calcPr calcId="162913"/>
</workbook>
</file>

<file path=xl/calcChain.xml><?xml version="1.0" encoding="utf-8"?>
<calcChain xmlns="http://schemas.openxmlformats.org/spreadsheetml/2006/main">
  <c r="V3" i="56" l="1"/>
  <c r="O3" i="56" l="1"/>
  <c r="AA3" i="56" l="1"/>
  <c r="AC3" i="56"/>
  <c r="AB3" i="56"/>
  <c r="Y3" i="56"/>
  <c r="Z3" i="56"/>
  <c r="AJ21" i="42" l="1"/>
  <c r="AJ19" i="42"/>
  <c r="AJ20" i="42" l="1"/>
  <c r="AG19" i="42"/>
  <c r="N19" i="42"/>
  <c r="AJ51" i="57" l="1"/>
  <c r="AJ26" i="57" l="1"/>
  <c r="AK59" i="59" l="1"/>
  <c r="AK58" i="59"/>
  <c r="AK56" i="59"/>
  <c r="AK55" i="59"/>
  <c r="AK54" i="59"/>
  <c r="AK53" i="59"/>
  <c r="AK52" i="59"/>
  <c r="AK51" i="59"/>
  <c r="AK49" i="59"/>
  <c r="AK46" i="59"/>
  <c r="AK44" i="59"/>
  <c r="AK42" i="59"/>
  <c r="AK40" i="59"/>
  <c r="AK38" i="59"/>
  <c r="AK36" i="59"/>
  <c r="AK34" i="59"/>
  <c r="AK29" i="59"/>
  <c r="AK27" i="59"/>
  <c r="AK24" i="59"/>
  <c r="AK22" i="59"/>
  <c r="AK20" i="59"/>
  <c r="AK19" i="59"/>
  <c r="AK18" i="59"/>
  <c r="AK16" i="59"/>
  <c r="AK13" i="59"/>
  <c r="AK12" i="59"/>
  <c r="AK10" i="59"/>
  <c r="AK8" i="59"/>
  <c r="AK5" i="59"/>
  <c r="AK4" i="59"/>
  <c r="AK55" i="58"/>
  <c r="AK52" i="58"/>
  <c r="AK50" i="58"/>
  <c r="AK48" i="58"/>
  <c r="AK47" i="58"/>
  <c r="AK45" i="58"/>
  <c r="AK43" i="58"/>
  <c r="AK41" i="58"/>
  <c r="AK39" i="58"/>
  <c r="AK37" i="58"/>
  <c r="AK35" i="58"/>
  <c r="AK29" i="58"/>
  <c r="AK27" i="58"/>
  <c r="AK25" i="58"/>
  <c r="AK24" i="58"/>
  <c r="AK21" i="58"/>
  <c r="AK19" i="58"/>
  <c r="AK16" i="58"/>
  <c r="AK15" i="58"/>
  <c r="AK14" i="58"/>
  <c r="AK12" i="58"/>
  <c r="AK9" i="58"/>
  <c r="AK8" i="58"/>
  <c r="AK6" i="58"/>
  <c r="AK4" i="58"/>
  <c r="AJ61" i="57"/>
  <c r="AJ60" i="57"/>
  <c r="AJ58" i="57"/>
  <c r="AJ57" i="57"/>
  <c r="AJ56" i="57"/>
  <c r="AJ55" i="57"/>
  <c r="AJ54" i="57"/>
  <c r="AJ52" i="57"/>
  <c r="AJ49" i="57"/>
  <c r="AJ46" i="57"/>
  <c r="AJ44" i="57"/>
  <c r="AJ42" i="57"/>
  <c r="AJ39" i="57"/>
  <c r="AJ36" i="57"/>
  <c r="AJ33" i="57"/>
  <c r="AJ30" i="57"/>
  <c r="AJ28" i="57"/>
  <c r="AJ22" i="57"/>
  <c r="AJ20" i="57"/>
  <c r="AJ18" i="57"/>
  <c r="AJ16" i="57"/>
  <c r="AJ15" i="57"/>
  <c r="AJ14" i="57"/>
  <c r="AJ12" i="57"/>
  <c r="AJ10" i="57"/>
  <c r="AJ9" i="57"/>
  <c r="AJ8" i="57"/>
  <c r="AJ6" i="57"/>
  <c r="AJ4" i="57"/>
  <c r="AJ23" i="42" l="1"/>
  <c r="D6" i="56" l="1"/>
  <c r="D9" i="56" s="1"/>
  <c r="D12" i="56"/>
  <c r="AJ51" i="42" s="1"/>
  <c r="I3" i="56" l="1"/>
  <c r="W3" i="56"/>
  <c r="AJ42" i="42"/>
  <c r="AJ52" i="42"/>
  <c r="AJ4" i="42"/>
  <c r="K3" i="56" l="1"/>
  <c r="AJ18" i="42"/>
  <c r="AJ37" i="42" l="1"/>
  <c r="AJ34" i="42"/>
  <c r="AJ35" i="42"/>
  <c r="AJ24" i="42"/>
  <c r="AJ11" i="42" l="1"/>
  <c r="AJ10" i="42"/>
  <c r="AJ9" i="42"/>
  <c r="AJ8" i="42"/>
  <c r="AJ25" i="42" l="1"/>
  <c r="X3" i="56"/>
  <c r="L3" i="56"/>
  <c r="U3" i="56" l="1"/>
  <c r="R3" i="56"/>
  <c r="T3" i="56"/>
  <c r="S3" i="56"/>
  <c r="Q3" i="56"/>
  <c r="P3" i="56"/>
  <c r="N3" i="56" l="1"/>
  <c r="M3" i="56"/>
  <c r="J3" i="56"/>
  <c r="AJ32" i="42" l="1"/>
  <c r="P34" i="42"/>
  <c r="AJ38" i="42"/>
  <c r="AJ30" i="42"/>
  <c r="AJ28" i="42"/>
  <c r="AJ31" i="42"/>
  <c r="AJ29" i="42"/>
  <c r="AJ17" i="42"/>
  <c r="AJ7" i="42"/>
  <c r="AJ6" i="42"/>
</calcChain>
</file>

<file path=xl/comments1.xml><?xml version="1.0" encoding="utf-8"?>
<comments xmlns="http://schemas.openxmlformats.org/spreadsheetml/2006/main">
  <authors>
    <author>C19424</author>
  </authors>
  <commentList>
    <comment ref="AF4" authorId="0" shapeId="0">
      <text>
        <r>
          <rPr>
            <b/>
            <sz val="9"/>
            <color indexed="81"/>
            <rFont val="MS P ゴシック"/>
            <family val="3"/>
            <charset val="128"/>
          </rPr>
          <t>C19424:</t>
        </r>
        <r>
          <rPr>
            <sz val="9"/>
            <color indexed="81"/>
            <rFont val="MS P ゴシック"/>
            <family val="3"/>
            <charset val="128"/>
          </rPr>
          <t xml:space="preserve">
※工事着手日の7日前までに提出
（例）1日に提出
　　⇒8日に工事着手</t>
        </r>
      </text>
    </comment>
    <comment ref="T6" authorId="0" shapeId="0">
      <text>
        <r>
          <rPr>
            <b/>
            <sz val="9"/>
            <color indexed="81"/>
            <rFont val="MS P ゴシック"/>
            <family val="3"/>
            <charset val="128"/>
          </rPr>
          <t>C19424:</t>
        </r>
        <r>
          <rPr>
            <sz val="9"/>
            <color indexed="81"/>
            <rFont val="MS P ゴシック"/>
            <family val="3"/>
            <charset val="128"/>
          </rPr>
          <t xml:space="preserve">
氏名のフリガナ</t>
        </r>
      </text>
    </comment>
    <comment ref="R7" authorId="0" shapeId="0">
      <text>
        <r>
          <rPr>
            <b/>
            <sz val="9"/>
            <color indexed="81"/>
            <rFont val="MS P ゴシック"/>
            <family val="3"/>
            <charset val="128"/>
          </rPr>
          <t>C19424:</t>
        </r>
        <r>
          <rPr>
            <sz val="9"/>
            <color indexed="81"/>
            <rFont val="MS P ゴシック"/>
            <family val="3"/>
            <charset val="128"/>
          </rPr>
          <t xml:space="preserve">
法人の場合、代表者の氏名を忘れずに記入</t>
        </r>
      </text>
    </comment>
    <comment ref="O20" authorId="0" shapeId="0">
      <text>
        <r>
          <rPr>
            <b/>
            <sz val="9"/>
            <color indexed="81"/>
            <rFont val="MS P ゴシック"/>
            <family val="3"/>
            <charset val="128"/>
          </rPr>
          <t>C19424:</t>
        </r>
        <r>
          <rPr>
            <sz val="9"/>
            <color indexed="81"/>
            <rFont val="MS P ゴシック"/>
            <family val="3"/>
            <charset val="128"/>
          </rPr>
          <t xml:space="preserve">
主な建物を記入
（附属建物の用途・階数は、別表１のN列・7行目に記入）</t>
        </r>
      </text>
    </comment>
    <comment ref="U20" authorId="0" shapeId="0">
      <text>
        <r>
          <rPr>
            <b/>
            <sz val="9"/>
            <color indexed="81"/>
            <rFont val="MS P ゴシック"/>
            <family val="3"/>
            <charset val="128"/>
          </rPr>
          <t>C19424:</t>
        </r>
        <r>
          <rPr>
            <sz val="9"/>
            <color indexed="81"/>
            <rFont val="MS P ゴシック"/>
            <family val="3"/>
            <charset val="128"/>
          </rPr>
          <t xml:space="preserve">
主な建物の地上階数
（地上階がない場合は、地下階数）</t>
        </r>
      </text>
    </comment>
    <comment ref="AE20" authorId="0" shapeId="0">
      <text>
        <r>
          <rPr>
            <b/>
            <sz val="9"/>
            <color indexed="81"/>
            <rFont val="MS P ゴシック"/>
            <family val="3"/>
            <charset val="128"/>
          </rPr>
          <t>C19424:</t>
        </r>
        <r>
          <rPr>
            <sz val="9"/>
            <color indexed="81"/>
            <rFont val="MS P ゴシック"/>
            <family val="3"/>
            <charset val="128"/>
          </rPr>
          <t xml:space="preserve">
複数棟の場合、その合計</t>
        </r>
      </text>
    </comment>
    <comment ref="P21" authorId="0" shapeId="0">
      <text>
        <r>
          <rPr>
            <b/>
            <sz val="9"/>
            <color indexed="81"/>
            <rFont val="MS P ゴシック"/>
            <family val="3"/>
            <charset val="128"/>
          </rPr>
          <t>C19424:</t>
        </r>
        <r>
          <rPr>
            <sz val="9"/>
            <color indexed="81"/>
            <rFont val="MS P ゴシック"/>
            <family val="3"/>
            <charset val="128"/>
          </rPr>
          <t xml:space="preserve">
主な建物を記入
（附属建物の用途・階数は、別表２のO列・7行目に記入）</t>
        </r>
      </text>
    </comment>
    <comment ref="V21" authorId="0" shapeId="0">
      <text>
        <r>
          <rPr>
            <b/>
            <sz val="9"/>
            <color indexed="81"/>
            <rFont val="MS P ゴシック"/>
            <family val="3"/>
            <charset val="128"/>
          </rPr>
          <t>C19424:</t>
        </r>
        <r>
          <rPr>
            <sz val="9"/>
            <color indexed="81"/>
            <rFont val="MS P ゴシック"/>
            <family val="3"/>
            <charset val="128"/>
          </rPr>
          <t xml:space="preserve">
主な建物の地上階数
（地上階がない場合は、地下階数）</t>
        </r>
      </text>
    </comment>
    <comment ref="AF21" authorId="0" shapeId="0">
      <text>
        <r>
          <rPr>
            <b/>
            <sz val="9"/>
            <color indexed="81"/>
            <rFont val="MS P ゴシック"/>
            <family val="3"/>
            <charset val="128"/>
          </rPr>
          <t>C19424:</t>
        </r>
        <r>
          <rPr>
            <sz val="9"/>
            <color indexed="81"/>
            <rFont val="MS P ゴシック"/>
            <family val="3"/>
            <charset val="128"/>
          </rPr>
          <t xml:space="preserve">
複数棟の場合、その合計</t>
        </r>
      </text>
    </comment>
    <comment ref="O23" authorId="0" shapeId="0">
      <text>
        <r>
          <rPr>
            <b/>
            <sz val="9"/>
            <color indexed="81"/>
            <rFont val="MS P ゴシック"/>
            <family val="3"/>
            <charset val="128"/>
          </rPr>
          <t>C19424:</t>
        </r>
        <r>
          <rPr>
            <sz val="9"/>
            <color indexed="81"/>
            <rFont val="MS P ゴシック"/>
            <family val="3"/>
            <charset val="128"/>
          </rPr>
          <t xml:space="preserve">
主な建物を記入
（附属建物の用途・階数は、別表２のO列・7行目に記入）</t>
        </r>
      </text>
    </comment>
    <comment ref="U23" authorId="0" shapeId="0">
      <text>
        <r>
          <rPr>
            <b/>
            <sz val="9"/>
            <color indexed="81"/>
            <rFont val="MS P ゴシック"/>
            <family val="3"/>
            <charset val="128"/>
          </rPr>
          <t>C19424:</t>
        </r>
        <r>
          <rPr>
            <sz val="9"/>
            <color indexed="81"/>
            <rFont val="MS P ゴシック"/>
            <family val="3"/>
            <charset val="128"/>
          </rPr>
          <t xml:space="preserve">
主な建物の地上階数
（地上階がない場合は、地下階数）</t>
        </r>
      </text>
    </comment>
    <comment ref="S28" authorId="0" shapeId="0">
      <text>
        <r>
          <rPr>
            <b/>
            <sz val="9"/>
            <color indexed="81"/>
            <rFont val="MS P ゴシック"/>
            <family val="3"/>
            <charset val="128"/>
          </rPr>
          <t>C19424:</t>
        </r>
        <r>
          <rPr>
            <sz val="9"/>
            <color indexed="81"/>
            <rFont val="MS P ゴシック"/>
            <family val="3"/>
            <charset val="128"/>
          </rPr>
          <t xml:space="preserve">
氏名のフリガナ</t>
        </r>
      </text>
    </comment>
    <comment ref="R29" authorId="0" shapeId="0">
      <text>
        <r>
          <rPr>
            <b/>
            <sz val="9"/>
            <color indexed="81"/>
            <rFont val="MS P ゴシック"/>
            <family val="3"/>
            <charset val="128"/>
          </rPr>
          <t>C19424:</t>
        </r>
        <r>
          <rPr>
            <sz val="9"/>
            <color indexed="81"/>
            <rFont val="MS P ゴシック"/>
            <family val="3"/>
            <charset val="128"/>
          </rPr>
          <t xml:space="preserve">
代表者の氏名を忘れずに記入</t>
        </r>
      </text>
    </comment>
    <comment ref="G34" authorId="0" shapeId="0">
      <text>
        <r>
          <rPr>
            <b/>
            <sz val="9"/>
            <color indexed="81"/>
            <rFont val="MS P ゴシック"/>
            <family val="3"/>
            <charset val="128"/>
          </rPr>
          <t>C19424:</t>
        </r>
        <r>
          <rPr>
            <sz val="9"/>
            <color indexed="81"/>
            <rFont val="MS P ゴシック"/>
            <family val="3"/>
            <charset val="128"/>
          </rPr>
          <t xml:space="preserve">
知事許可の場合
〇〇県
~~~~~~</t>
        </r>
      </text>
    </comment>
    <comment ref="AF51" authorId="0" shapeId="0">
      <text>
        <r>
          <rPr>
            <b/>
            <sz val="9"/>
            <color indexed="81"/>
            <rFont val="MS P ゴシック"/>
            <family val="3"/>
            <charset val="128"/>
          </rPr>
          <t>C19424:</t>
        </r>
        <r>
          <rPr>
            <sz val="9"/>
            <color indexed="81"/>
            <rFont val="MS P ゴシック"/>
            <family val="3"/>
            <charset val="128"/>
          </rPr>
          <t xml:space="preserve">
※工事着手日の7日前までに提出
（例）1日に提出
　　⇒8日に工事着手</t>
        </r>
      </text>
    </comment>
  </commentList>
</comments>
</file>

<file path=xl/comments2.xml><?xml version="1.0" encoding="utf-8"?>
<comments xmlns="http://schemas.openxmlformats.org/spreadsheetml/2006/main">
  <authors>
    <author>C19424</author>
  </authors>
  <commentList>
    <comment ref="N7" authorId="0" shapeId="0">
      <text>
        <r>
          <rPr>
            <b/>
            <sz val="9"/>
            <color indexed="81"/>
            <rFont val="MS P ゴシック"/>
            <family val="3"/>
            <charset val="128"/>
          </rPr>
          <t>C19424:</t>
        </r>
        <r>
          <rPr>
            <sz val="9"/>
            <color indexed="81"/>
            <rFont val="MS P ゴシック"/>
            <family val="3"/>
            <charset val="128"/>
          </rPr>
          <t xml:space="preserve">
①特記事項がある場合に記載
②複数棟ある場合、附属する建物の用途と階数を記載</t>
        </r>
      </text>
    </comment>
    <comment ref="AC8" authorId="0" shapeId="0">
      <text>
        <r>
          <rPr>
            <b/>
            <sz val="9"/>
            <color indexed="81"/>
            <rFont val="MS P ゴシック"/>
            <family val="3"/>
            <charset val="128"/>
          </rPr>
          <t>C19424:</t>
        </r>
        <r>
          <rPr>
            <sz val="9"/>
            <color indexed="81"/>
            <rFont val="MS P ゴシック"/>
            <family val="3"/>
            <charset val="128"/>
          </rPr>
          <t xml:space="preserve">
左以外の施設は☑の上、用途を記載</t>
        </r>
      </text>
    </comment>
    <comment ref="AD9" authorId="0" shapeId="0">
      <text>
        <r>
          <rPr>
            <b/>
            <sz val="9"/>
            <color indexed="81"/>
            <rFont val="MS P ゴシック"/>
            <family val="3"/>
            <charset val="128"/>
          </rPr>
          <t>C19424:</t>
        </r>
        <r>
          <rPr>
            <sz val="9"/>
            <color indexed="81"/>
            <rFont val="MS P ゴシック"/>
            <family val="3"/>
            <charset val="128"/>
          </rPr>
          <t xml:space="preserve">
用途を記入</t>
        </r>
      </text>
    </comment>
    <comment ref="M10" authorId="0" shapeId="0">
      <text>
        <r>
          <rPr>
            <b/>
            <sz val="9"/>
            <color indexed="81"/>
            <rFont val="MS P ゴシック"/>
            <family val="3"/>
            <charset val="128"/>
          </rPr>
          <t>C19424:</t>
        </r>
        <r>
          <rPr>
            <sz val="9"/>
            <color indexed="81"/>
            <rFont val="MS P ゴシック"/>
            <family val="3"/>
            <charset val="128"/>
          </rPr>
          <t xml:space="preserve">
次の場合に記載
①周辺に施設がない
②その他特記がある</t>
        </r>
      </text>
    </comment>
    <comment ref="M13" authorId="0" shapeId="0">
      <text>
        <r>
          <rPr>
            <b/>
            <sz val="9"/>
            <color indexed="81"/>
            <rFont val="MS P ゴシック"/>
            <family val="3"/>
            <charset val="128"/>
          </rPr>
          <t>C19424:</t>
        </r>
        <r>
          <rPr>
            <sz val="9"/>
            <color indexed="81"/>
            <rFont val="MS P ゴシック"/>
            <family val="3"/>
            <charset val="128"/>
          </rPr>
          <t xml:space="preserve">
特記事項がある場合に記載</t>
        </r>
      </text>
    </comment>
    <comment ref="P14" authorId="0" shapeId="0">
      <text>
        <r>
          <rPr>
            <b/>
            <sz val="9"/>
            <color indexed="81"/>
            <rFont val="MS P ゴシック"/>
            <family val="3"/>
            <charset val="128"/>
          </rPr>
          <t>C19424:</t>
        </r>
        <r>
          <rPr>
            <sz val="9"/>
            <color indexed="81"/>
            <rFont val="MS P ゴシック"/>
            <family val="3"/>
            <charset val="128"/>
          </rPr>
          <t xml:space="preserve">
障害物の内容を記入</t>
        </r>
      </text>
    </comment>
    <comment ref="M17" authorId="0" shapeId="0">
      <text>
        <r>
          <rPr>
            <b/>
            <sz val="9"/>
            <color indexed="81"/>
            <rFont val="MS P ゴシック"/>
            <family val="3"/>
            <charset val="128"/>
          </rPr>
          <t>C19424:</t>
        </r>
        <r>
          <rPr>
            <sz val="9"/>
            <color indexed="81"/>
            <rFont val="MS P ゴシック"/>
            <family val="3"/>
            <charset val="128"/>
          </rPr>
          <t xml:space="preserve">
特記事項がある場合に記載</t>
        </r>
      </text>
    </comment>
    <comment ref="V22" authorId="0" shapeId="0">
      <text>
        <r>
          <rPr>
            <b/>
            <sz val="9"/>
            <color indexed="81"/>
            <rFont val="MS P ゴシック"/>
            <family val="3"/>
            <charset val="128"/>
          </rPr>
          <t>C19424:</t>
        </r>
        <r>
          <rPr>
            <sz val="9"/>
            <color indexed="81"/>
            <rFont val="MS P ゴシック"/>
            <family val="3"/>
            <charset val="128"/>
          </rPr>
          <t xml:space="preserve">
調査結果に関わらず、必ず実施</t>
        </r>
      </text>
    </comment>
    <comment ref="V24" authorId="0" shapeId="0">
      <text>
        <r>
          <rPr>
            <b/>
            <sz val="9"/>
            <color indexed="81"/>
            <rFont val="MS P ゴシック"/>
            <family val="3"/>
            <charset val="128"/>
          </rPr>
          <t>C19424:</t>
        </r>
        <r>
          <rPr>
            <sz val="9"/>
            <color indexed="81"/>
            <rFont val="MS P ゴシック"/>
            <family val="3"/>
            <charset val="128"/>
          </rPr>
          <t xml:space="preserve">
調査結果に関わらず、必ず実施</t>
        </r>
      </text>
    </comment>
    <comment ref="V26" authorId="0" shapeId="0">
      <text>
        <r>
          <rPr>
            <b/>
            <sz val="9"/>
            <color indexed="81"/>
            <rFont val="MS P ゴシック"/>
            <family val="3"/>
            <charset val="128"/>
          </rPr>
          <t>C19424:</t>
        </r>
        <r>
          <rPr>
            <sz val="9"/>
            <color indexed="81"/>
            <rFont val="MS P ゴシック"/>
            <family val="3"/>
            <charset val="128"/>
          </rPr>
          <t xml:space="preserve">
レベル１・２の場合に作業着手の14日前までに届出</t>
        </r>
      </text>
    </comment>
    <comment ref="V28" authorId="0" shapeId="0">
      <text>
        <r>
          <rPr>
            <b/>
            <sz val="9"/>
            <color indexed="81"/>
            <rFont val="MS P ゴシック"/>
            <family val="3"/>
            <charset val="128"/>
          </rPr>
          <t>C19424:</t>
        </r>
        <r>
          <rPr>
            <sz val="9"/>
            <color indexed="81"/>
            <rFont val="MS P ゴシック"/>
            <family val="3"/>
            <charset val="128"/>
          </rPr>
          <t xml:space="preserve">
飛散性・非飛散性に係わらず適正に処理</t>
        </r>
      </text>
    </comment>
    <comment ref="V30" authorId="0" shapeId="0">
      <text>
        <r>
          <rPr>
            <b/>
            <sz val="9"/>
            <color indexed="81"/>
            <rFont val="MS P ゴシック"/>
            <family val="3"/>
            <charset val="128"/>
          </rPr>
          <t>C19424:</t>
        </r>
        <r>
          <rPr>
            <sz val="9"/>
            <color indexed="81"/>
            <rFont val="MS P ゴシック"/>
            <family val="3"/>
            <charset val="128"/>
          </rPr>
          <t xml:space="preserve">
調査結果に係わらず、必ず実施</t>
        </r>
      </text>
    </comment>
    <comment ref="V31" authorId="0" shapeId="0">
      <text>
        <r>
          <rPr>
            <b/>
            <sz val="9"/>
            <color indexed="81"/>
            <rFont val="MS P ゴシック"/>
            <family val="3"/>
            <charset val="128"/>
          </rPr>
          <t>C19424:</t>
        </r>
        <r>
          <rPr>
            <sz val="9"/>
            <color indexed="81"/>
            <rFont val="MS P ゴシック"/>
            <family val="3"/>
            <charset val="128"/>
          </rPr>
          <t xml:space="preserve">
フロンが「有」の場合に適正に処理</t>
        </r>
      </text>
    </comment>
    <comment ref="M33" authorId="0" shapeId="0">
      <text>
        <r>
          <rPr>
            <b/>
            <sz val="9"/>
            <color indexed="81"/>
            <rFont val="MS P ゴシック"/>
            <family val="3"/>
            <charset val="128"/>
          </rPr>
          <t>C19424:</t>
        </r>
        <r>
          <rPr>
            <sz val="9"/>
            <color indexed="81"/>
            <rFont val="MS P ゴシック"/>
            <family val="3"/>
            <charset val="128"/>
          </rPr>
          <t xml:space="preserve">
機器名を記載</t>
        </r>
      </text>
    </comment>
    <comment ref="V33" authorId="0" shapeId="0">
      <text>
        <r>
          <rPr>
            <b/>
            <sz val="9"/>
            <color indexed="81"/>
            <rFont val="MS P ゴシック"/>
            <family val="3"/>
            <charset val="128"/>
          </rPr>
          <t>C19424:</t>
        </r>
        <r>
          <rPr>
            <sz val="9"/>
            <color indexed="81"/>
            <rFont val="MS P ゴシック"/>
            <family val="3"/>
            <charset val="128"/>
          </rPr>
          <t xml:space="preserve">
ＰＣＢが「有」の場合に適正に処理</t>
        </r>
      </text>
    </comment>
    <comment ref="L37" authorId="0" shapeId="0">
      <text>
        <r>
          <rPr>
            <b/>
            <sz val="9"/>
            <color indexed="81"/>
            <rFont val="MS P ゴシック"/>
            <family val="3"/>
            <charset val="128"/>
          </rPr>
          <t>C19424:</t>
        </r>
        <r>
          <rPr>
            <sz val="9"/>
            <color indexed="81"/>
            <rFont val="MS P ゴシック"/>
            <family val="3"/>
            <charset val="128"/>
          </rPr>
          <t xml:space="preserve">
原則、手作業で分別</t>
        </r>
      </text>
    </comment>
    <comment ref="W37" authorId="0" shapeId="0">
      <text>
        <r>
          <rPr>
            <b/>
            <sz val="9"/>
            <color indexed="81"/>
            <rFont val="MS P ゴシック"/>
            <family val="3"/>
            <charset val="128"/>
          </rPr>
          <t>C19424:</t>
        </r>
        <r>
          <rPr>
            <sz val="9"/>
            <color indexed="81"/>
            <rFont val="MS P ゴシック"/>
            <family val="3"/>
            <charset val="128"/>
          </rPr>
          <t xml:space="preserve">
躯体に埋め込んでいる場合などで、その旨を（　）に記載</t>
        </r>
      </text>
    </comment>
    <comment ref="L40" authorId="0" shapeId="0">
      <text>
        <r>
          <rPr>
            <b/>
            <sz val="9"/>
            <color indexed="81"/>
            <rFont val="MS P ゴシック"/>
            <family val="3"/>
            <charset val="128"/>
          </rPr>
          <t>C19424:</t>
        </r>
        <r>
          <rPr>
            <sz val="9"/>
            <color indexed="81"/>
            <rFont val="MS P ゴシック"/>
            <family val="3"/>
            <charset val="128"/>
          </rPr>
          <t xml:space="preserve">
原則、手作業で分別</t>
        </r>
      </text>
    </comment>
    <comment ref="W40" authorId="0" shapeId="0">
      <text>
        <r>
          <rPr>
            <b/>
            <sz val="9"/>
            <color indexed="81"/>
            <rFont val="MS P ゴシック"/>
            <family val="3"/>
            <charset val="128"/>
          </rPr>
          <t>C19424:</t>
        </r>
        <r>
          <rPr>
            <sz val="9"/>
            <color indexed="81"/>
            <rFont val="MS P ゴシック"/>
            <family val="3"/>
            <charset val="128"/>
          </rPr>
          <t xml:space="preserve">
鉄骨造に折板屋根の場合などで、その旨を（　）に記載</t>
        </r>
      </text>
    </comment>
    <comment ref="C47" authorId="0" shapeId="0">
      <text>
        <r>
          <rPr>
            <b/>
            <sz val="9"/>
            <color indexed="81"/>
            <rFont val="MS P ゴシック"/>
            <family val="3"/>
            <charset val="128"/>
          </rPr>
          <t>C19424:</t>
        </r>
        <r>
          <rPr>
            <sz val="9"/>
            <color indexed="81"/>
            <rFont val="MS P ゴシック"/>
            <family val="3"/>
            <charset val="128"/>
          </rPr>
          <t xml:space="preserve">
ブロック塀など具体的に記載</t>
        </r>
      </text>
    </comment>
    <comment ref="P49" authorId="0" shapeId="0">
      <text>
        <r>
          <rPr>
            <b/>
            <sz val="9"/>
            <color indexed="81"/>
            <rFont val="MS P ゴシック"/>
            <family val="3"/>
            <charset val="128"/>
          </rPr>
          <t>C19424:</t>
        </r>
        <r>
          <rPr>
            <sz val="9"/>
            <color indexed="81"/>
            <rFont val="MS P ゴシック"/>
            <family val="3"/>
            <charset val="128"/>
          </rPr>
          <t xml:space="preserve">
例：⑤→①→②→③→④</t>
        </r>
      </text>
    </comment>
    <comment ref="N54" authorId="0" shapeId="0">
      <text>
        <r>
          <rPr>
            <b/>
            <sz val="9"/>
            <color indexed="81"/>
            <rFont val="MS P ゴシック"/>
            <family val="3"/>
            <charset val="128"/>
          </rPr>
          <t>C19424:</t>
        </r>
        <r>
          <rPr>
            <sz val="9"/>
            <color indexed="81"/>
            <rFont val="MS P ゴシック"/>
            <family val="3"/>
            <charset val="128"/>
          </rPr>
          <t xml:space="preserve">
コンクリート・アスファルト・木材だけでなく、建設資材全て（プラスチック等）</t>
        </r>
      </text>
    </comment>
    <comment ref="S56" authorId="0" shapeId="0">
      <text>
        <r>
          <rPr>
            <b/>
            <sz val="9"/>
            <color indexed="81"/>
            <rFont val="MS P ゴシック"/>
            <family val="3"/>
            <charset val="128"/>
          </rPr>
          <t>C19424:</t>
        </r>
        <r>
          <rPr>
            <sz val="9"/>
            <color indexed="81"/>
            <rFont val="MS P ゴシック"/>
            <family val="3"/>
            <charset val="128"/>
          </rPr>
          <t xml:space="preserve">
発生量なし場合は0と記入</t>
        </r>
      </text>
    </comment>
    <comment ref="S57" authorId="0" shapeId="0">
      <text>
        <r>
          <rPr>
            <b/>
            <sz val="9"/>
            <color indexed="81"/>
            <rFont val="MS P ゴシック"/>
            <family val="3"/>
            <charset val="128"/>
          </rPr>
          <t>C19424:</t>
        </r>
        <r>
          <rPr>
            <sz val="9"/>
            <color indexed="81"/>
            <rFont val="MS P ゴシック"/>
            <family val="3"/>
            <charset val="128"/>
          </rPr>
          <t xml:space="preserve">
発生量なし場合は0と記入</t>
        </r>
      </text>
    </comment>
    <comment ref="S58" authorId="0" shapeId="0">
      <text>
        <r>
          <rPr>
            <b/>
            <sz val="9"/>
            <color indexed="81"/>
            <rFont val="MS P ゴシック"/>
            <family val="3"/>
            <charset val="128"/>
          </rPr>
          <t>C19424:</t>
        </r>
        <r>
          <rPr>
            <sz val="9"/>
            <color indexed="81"/>
            <rFont val="MS P ゴシック"/>
            <family val="3"/>
            <charset val="128"/>
          </rPr>
          <t xml:space="preserve">
発生量なし場合は0と記入</t>
        </r>
      </text>
    </comment>
    <comment ref="R61" authorId="0" shapeId="0">
      <text>
        <r>
          <rPr>
            <b/>
            <sz val="9"/>
            <color indexed="81"/>
            <rFont val="MS P ゴシック"/>
            <family val="3"/>
            <charset val="128"/>
          </rPr>
          <t>C19424:</t>
        </r>
        <r>
          <rPr>
            <sz val="9"/>
            <color indexed="81"/>
            <rFont val="MS P ゴシック"/>
            <family val="3"/>
            <charset val="128"/>
          </rPr>
          <t xml:space="preserve">
一級土木施工管理技士など</t>
        </r>
      </text>
    </comment>
  </commentList>
</comments>
</file>

<file path=xl/comments3.xml><?xml version="1.0" encoding="utf-8"?>
<comments xmlns="http://schemas.openxmlformats.org/spreadsheetml/2006/main">
  <authors>
    <author>C19424</author>
  </authors>
  <commentList>
    <comment ref="O7" authorId="0" shapeId="0">
      <text>
        <r>
          <rPr>
            <b/>
            <sz val="9"/>
            <color indexed="81"/>
            <rFont val="MS P ゴシック"/>
            <family val="3"/>
            <charset val="128"/>
          </rPr>
          <t>C19424:</t>
        </r>
        <r>
          <rPr>
            <sz val="9"/>
            <color indexed="81"/>
            <rFont val="MS P ゴシック"/>
            <family val="3"/>
            <charset val="128"/>
          </rPr>
          <t xml:space="preserve">
①特記事項がある場合に記載
②複数棟ある場合、附属する建物の用途と階数を記載</t>
        </r>
      </text>
    </comment>
    <comment ref="AE9" authorId="0" shapeId="0">
      <text>
        <r>
          <rPr>
            <b/>
            <sz val="9"/>
            <color indexed="81"/>
            <rFont val="MS P ゴシック"/>
            <family val="3"/>
            <charset val="128"/>
          </rPr>
          <t>C19424:</t>
        </r>
        <r>
          <rPr>
            <sz val="9"/>
            <color indexed="81"/>
            <rFont val="MS P ゴシック"/>
            <family val="3"/>
            <charset val="128"/>
          </rPr>
          <t xml:space="preserve">
用途を記入</t>
        </r>
      </text>
    </comment>
    <comment ref="N10" authorId="0" shapeId="0">
      <text>
        <r>
          <rPr>
            <b/>
            <sz val="9"/>
            <color indexed="81"/>
            <rFont val="MS P ゴシック"/>
            <family val="3"/>
            <charset val="128"/>
          </rPr>
          <t>C19424:</t>
        </r>
        <r>
          <rPr>
            <sz val="9"/>
            <color indexed="81"/>
            <rFont val="MS P ゴシック"/>
            <family val="3"/>
            <charset val="128"/>
          </rPr>
          <t xml:space="preserve">
次の場合に記載
①周辺に施設がない
②その他特記がある</t>
        </r>
      </text>
    </comment>
    <comment ref="N13" authorId="0" shapeId="0">
      <text>
        <r>
          <rPr>
            <b/>
            <sz val="9"/>
            <color indexed="81"/>
            <rFont val="MS P ゴシック"/>
            <family val="3"/>
            <charset val="128"/>
          </rPr>
          <t>C19424:</t>
        </r>
        <r>
          <rPr>
            <sz val="9"/>
            <color indexed="81"/>
            <rFont val="MS P ゴシック"/>
            <family val="3"/>
            <charset val="128"/>
          </rPr>
          <t xml:space="preserve">
特記事項がある場合に記載</t>
        </r>
      </text>
    </comment>
    <comment ref="Q14" authorId="0" shapeId="0">
      <text>
        <r>
          <rPr>
            <b/>
            <sz val="9"/>
            <color indexed="81"/>
            <rFont val="MS P ゴシック"/>
            <family val="3"/>
            <charset val="128"/>
          </rPr>
          <t>C19424:</t>
        </r>
        <r>
          <rPr>
            <sz val="9"/>
            <color indexed="81"/>
            <rFont val="MS P ゴシック"/>
            <family val="3"/>
            <charset val="128"/>
          </rPr>
          <t xml:space="preserve">
障害物の内容を記入</t>
        </r>
      </text>
    </comment>
    <comment ref="N17" authorId="0" shapeId="0">
      <text>
        <r>
          <rPr>
            <b/>
            <sz val="9"/>
            <color indexed="81"/>
            <rFont val="MS P ゴシック"/>
            <family val="3"/>
            <charset val="128"/>
          </rPr>
          <t>C19424:</t>
        </r>
        <r>
          <rPr>
            <sz val="9"/>
            <color indexed="81"/>
            <rFont val="MS P ゴシック"/>
            <family val="3"/>
            <charset val="128"/>
          </rPr>
          <t xml:space="preserve">
特記事項がある場合に記載</t>
        </r>
      </text>
    </comment>
    <comment ref="W21" authorId="0" shapeId="0">
      <text>
        <r>
          <rPr>
            <b/>
            <sz val="9"/>
            <color indexed="81"/>
            <rFont val="MS P ゴシック"/>
            <family val="3"/>
            <charset val="128"/>
          </rPr>
          <t>C19424:</t>
        </r>
        <r>
          <rPr>
            <sz val="9"/>
            <color indexed="81"/>
            <rFont val="MS P ゴシック"/>
            <family val="3"/>
            <charset val="128"/>
          </rPr>
          <t xml:space="preserve">
調査結果に関わらず、必ず実施</t>
        </r>
      </text>
    </comment>
    <comment ref="W23" authorId="0" shapeId="0">
      <text>
        <r>
          <rPr>
            <b/>
            <sz val="9"/>
            <color indexed="81"/>
            <rFont val="MS P ゴシック"/>
            <family val="3"/>
            <charset val="128"/>
          </rPr>
          <t>C19424:</t>
        </r>
        <r>
          <rPr>
            <sz val="9"/>
            <color indexed="81"/>
            <rFont val="MS P ゴシック"/>
            <family val="3"/>
            <charset val="128"/>
          </rPr>
          <t xml:space="preserve">
調査結果に関わらず、必ず実施</t>
        </r>
      </text>
    </comment>
    <comment ref="W25" authorId="0" shapeId="0">
      <text>
        <r>
          <rPr>
            <b/>
            <sz val="9"/>
            <color indexed="81"/>
            <rFont val="MS P ゴシック"/>
            <family val="3"/>
            <charset val="128"/>
          </rPr>
          <t>C19424:</t>
        </r>
        <r>
          <rPr>
            <sz val="9"/>
            <color indexed="81"/>
            <rFont val="MS P ゴシック"/>
            <family val="3"/>
            <charset val="128"/>
          </rPr>
          <t xml:space="preserve">
レベル１・２の場合に作業着手の14日前までに届出</t>
        </r>
      </text>
    </comment>
    <comment ref="W27" authorId="0" shapeId="0">
      <text>
        <r>
          <rPr>
            <b/>
            <sz val="9"/>
            <color indexed="81"/>
            <rFont val="MS P ゴシック"/>
            <family val="3"/>
            <charset val="128"/>
          </rPr>
          <t>C19424:</t>
        </r>
        <r>
          <rPr>
            <sz val="9"/>
            <color indexed="81"/>
            <rFont val="MS P ゴシック"/>
            <family val="3"/>
            <charset val="128"/>
          </rPr>
          <t xml:space="preserve">
飛散性・非飛散性に係わらず適正に処理</t>
        </r>
      </text>
    </comment>
    <comment ref="W29" authorId="0" shapeId="0">
      <text>
        <r>
          <rPr>
            <b/>
            <sz val="9"/>
            <color indexed="81"/>
            <rFont val="MS P ゴシック"/>
            <family val="3"/>
            <charset val="128"/>
          </rPr>
          <t>C19424:</t>
        </r>
        <r>
          <rPr>
            <sz val="9"/>
            <color indexed="81"/>
            <rFont val="MS P ゴシック"/>
            <family val="3"/>
            <charset val="128"/>
          </rPr>
          <t xml:space="preserve">
調査結果に係わらず、必ず実施</t>
        </r>
      </text>
    </comment>
    <comment ref="W30" authorId="0" shapeId="0">
      <text>
        <r>
          <rPr>
            <b/>
            <sz val="9"/>
            <color indexed="81"/>
            <rFont val="MS P ゴシック"/>
            <family val="3"/>
            <charset val="128"/>
          </rPr>
          <t>C19424:</t>
        </r>
        <r>
          <rPr>
            <sz val="9"/>
            <color indexed="81"/>
            <rFont val="MS P ゴシック"/>
            <family val="3"/>
            <charset val="128"/>
          </rPr>
          <t xml:space="preserve">
フロンが「有」の場合に適正に処理</t>
        </r>
      </text>
    </comment>
    <comment ref="C46" authorId="0" shapeId="0">
      <text>
        <r>
          <rPr>
            <b/>
            <sz val="9"/>
            <color indexed="81"/>
            <rFont val="MS P ゴシック"/>
            <family val="3"/>
            <charset val="128"/>
          </rPr>
          <t>C19424:</t>
        </r>
        <r>
          <rPr>
            <sz val="9"/>
            <color indexed="81"/>
            <rFont val="MS P ゴシック"/>
            <family val="3"/>
            <charset val="128"/>
          </rPr>
          <t xml:space="preserve">
ブロック塀など具体的に記載</t>
        </r>
      </text>
    </comment>
    <comment ref="T49" authorId="0" shapeId="0">
      <text>
        <r>
          <rPr>
            <b/>
            <sz val="9"/>
            <color indexed="81"/>
            <rFont val="MS P ゴシック"/>
            <family val="3"/>
            <charset val="128"/>
          </rPr>
          <t>C19424:</t>
        </r>
        <r>
          <rPr>
            <sz val="9"/>
            <color indexed="81"/>
            <rFont val="MS P ゴシック"/>
            <family val="3"/>
            <charset val="128"/>
          </rPr>
          <t xml:space="preserve">
発生量なし場合は0と記入</t>
        </r>
      </text>
    </comment>
    <comment ref="T51" authorId="0" shapeId="0">
      <text>
        <r>
          <rPr>
            <b/>
            <sz val="9"/>
            <color indexed="81"/>
            <rFont val="MS P ゴシック"/>
            <family val="3"/>
            <charset val="128"/>
          </rPr>
          <t>C19424:</t>
        </r>
        <r>
          <rPr>
            <sz val="9"/>
            <color indexed="81"/>
            <rFont val="MS P ゴシック"/>
            <family val="3"/>
            <charset val="128"/>
          </rPr>
          <t xml:space="preserve">
発生量なし場合は0と記入</t>
        </r>
      </text>
    </comment>
    <comment ref="T53" authorId="0" shapeId="0">
      <text>
        <r>
          <rPr>
            <b/>
            <sz val="9"/>
            <color indexed="81"/>
            <rFont val="MS P ゴシック"/>
            <family val="3"/>
            <charset val="128"/>
          </rPr>
          <t>C19424:</t>
        </r>
        <r>
          <rPr>
            <sz val="9"/>
            <color indexed="81"/>
            <rFont val="MS P ゴシック"/>
            <family val="3"/>
            <charset val="128"/>
          </rPr>
          <t xml:space="preserve">
発生量なし場合は0と記入</t>
        </r>
      </text>
    </comment>
  </commentList>
</comments>
</file>

<file path=xl/comments4.xml><?xml version="1.0" encoding="utf-8"?>
<comments xmlns="http://schemas.openxmlformats.org/spreadsheetml/2006/main">
  <authors>
    <author>C19424</author>
  </authors>
  <commentList>
    <comment ref="N7" authorId="0" shapeId="0">
      <text>
        <r>
          <rPr>
            <b/>
            <sz val="9"/>
            <color indexed="81"/>
            <rFont val="MS P ゴシック"/>
            <family val="3"/>
            <charset val="128"/>
          </rPr>
          <t>C19424:</t>
        </r>
        <r>
          <rPr>
            <sz val="9"/>
            <color indexed="81"/>
            <rFont val="MS P ゴシック"/>
            <family val="3"/>
            <charset val="128"/>
          </rPr>
          <t xml:space="preserve">
具体的な工事内容を記入（護岸工事など）</t>
        </r>
      </text>
    </comment>
    <comment ref="N11" authorId="0" shapeId="0">
      <text>
        <r>
          <rPr>
            <b/>
            <sz val="9"/>
            <color indexed="81"/>
            <rFont val="MS P ゴシック"/>
            <family val="3"/>
            <charset val="128"/>
          </rPr>
          <t>C19424:</t>
        </r>
        <r>
          <rPr>
            <sz val="9"/>
            <color indexed="81"/>
            <rFont val="MS P ゴシック"/>
            <family val="3"/>
            <charset val="128"/>
          </rPr>
          <t xml:space="preserve">
特記事項がある場合に記載</t>
        </r>
      </text>
    </comment>
    <comment ref="M14" authorId="0" shapeId="0">
      <text>
        <r>
          <rPr>
            <b/>
            <sz val="9"/>
            <color indexed="81"/>
            <rFont val="MS P ゴシック"/>
            <family val="3"/>
            <charset val="128"/>
          </rPr>
          <t>C19424:</t>
        </r>
        <r>
          <rPr>
            <sz val="9"/>
            <color indexed="81"/>
            <rFont val="MS P ゴシック"/>
            <family val="3"/>
            <charset val="128"/>
          </rPr>
          <t xml:space="preserve">
次の場合に記載
①周辺に施設がない
②その他特記がある</t>
        </r>
      </text>
    </comment>
    <comment ref="P18" authorId="0" shapeId="0">
      <text>
        <r>
          <rPr>
            <b/>
            <sz val="9"/>
            <color indexed="81"/>
            <rFont val="MS P ゴシック"/>
            <family val="3"/>
            <charset val="128"/>
          </rPr>
          <t>C19424:</t>
        </r>
        <r>
          <rPr>
            <sz val="9"/>
            <color indexed="81"/>
            <rFont val="MS P ゴシック"/>
            <family val="3"/>
            <charset val="128"/>
          </rPr>
          <t xml:space="preserve">
障害物の内容を記入</t>
        </r>
      </text>
    </comment>
    <comment ref="M21" authorId="0" shapeId="0">
      <text>
        <r>
          <rPr>
            <b/>
            <sz val="9"/>
            <color indexed="81"/>
            <rFont val="MS P ゴシック"/>
            <family val="3"/>
            <charset val="128"/>
          </rPr>
          <t>C19424:</t>
        </r>
        <r>
          <rPr>
            <sz val="9"/>
            <color indexed="81"/>
            <rFont val="MS P ゴシック"/>
            <family val="3"/>
            <charset val="128"/>
          </rPr>
          <t xml:space="preserve">
特記事項がある場合に記載</t>
        </r>
      </text>
    </comment>
    <comment ref="C45" authorId="0" shapeId="0">
      <text>
        <r>
          <rPr>
            <b/>
            <sz val="9"/>
            <color indexed="81"/>
            <rFont val="MS P ゴシック"/>
            <family val="3"/>
            <charset val="128"/>
          </rPr>
          <t>C19424:</t>
        </r>
        <r>
          <rPr>
            <sz val="9"/>
            <color indexed="81"/>
            <rFont val="MS P ゴシック"/>
            <family val="3"/>
            <charset val="128"/>
          </rPr>
          <t xml:space="preserve">
ブロック塀など具体的に記載</t>
        </r>
      </text>
    </comment>
    <comment ref="P47" authorId="0" shapeId="0">
      <text>
        <r>
          <rPr>
            <b/>
            <sz val="9"/>
            <color indexed="81"/>
            <rFont val="MS P ゴシック"/>
            <family val="3"/>
            <charset val="128"/>
          </rPr>
          <t>C19424:</t>
        </r>
        <r>
          <rPr>
            <sz val="9"/>
            <color indexed="81"/>
            <rFont val="MS P ゴシック"/>
            <family val="3"/>
            <charset val="128"/>
          </rPr>
          <t xml:space="preserve">
例：⑤→①→②→③→④</t>
        </r>
      </text>
    </comment>
    <comment ref="R59" authorId="0" shapeId="0">
      <text>
        <r>
          <rPr>
            <b/>
            <sz val="9"/>
            <color indexed="81"/>
            <rFont val="MS P ゴシック"/>
            <family val="3"/>
            <charset val="128"/>
          </rPr>
          <t>C19424:</t>
        </r>
        <r>
          <rPr>
            <sz val="9"/>
            <color indexed="81"/>
            <rFont val="MS P ゴシック"/>
            <family val="3"/>
            <charset val="128"/>
          </rPr>
          <t xml:space="preserve">
一級土木施工管理技士など</t>
        </r>
      </text>
    </comment>
  </commentList>
</comments>
</file>

<file path=xl/comments5.xml><?xml version="1.0" encoding="utf-8"?>
<comments xmlns="http://schemas.openxmlformats.org/spreadsheetml/2006/main">
  <authors>
    <author>C19424</author>
  </authors>
  <commentList>
    <comment ref="F3" authorId="0" shapeId="0">
      <text>
        <r>
          <rPr>
            <b/>
            <sz val="9"/>
            <color indexed="81"/>
            <rFont val="MS P ゴシック"/>
            <family val="3"/>
            <charset val="128"/>
          </rPr>
          <t>C19424:</t>
        </r>
        <r>
          <rPr>
            <sz val="9"/>
            <color indexed="81"/>
            <rFont val="MS P ゴシック"/>
            <family val="3"/>
            <charset val="128"/>
          </rPr>
          <t xml:space="preserve">
法人の場合
　⇒F欄をコピペ
個人の場合
　⇒空白</t>
        </r>
      </text>
    </comment>
    <comment ref="G3" authorId="0" shapeId="0">
      <text>
        <r>
          <rPr>
            <b/>
            <sz val="9"/>
            <color indexed="81"/>
            <rFont val="MS P ゴシック"/>
            <family val="3"/>
            <charset val="128"/>
          </rPr>
          <t>C19424:</t>
        </r>
        <r>
          <rPr>
            <sz val="9"/>
            <color indexed="81"/>
            <rFont val="MS P ゴシック"/>
            <family val="3"/>
            <charset val="128"/>
          </rPr>
          <t xml:space="preserve">
G欄をコピペ
　⇒個人氏名は除く</t>
        </r>
      </text>
    </comment>
  </commentList>
</comments>
</file>

<file path=xl/sharedStrings.xml><?xml version="1.0" encoding="utf-8"?>
<sst xmlns="http://schemas.openxmlformats.org/spreadsheetml/2006/main" count="927" uniqueCount="312">
  <si>
    <t>建築物に係る解体工事</t>
    <rPh sb="0" eb="3">
      <t>ケンチクブツ</t>
    </rPh>
    <rPh sb="4" eb="5">
      <t>カカ</t>
    </rPh>
    <rPh sb="6" eb="8">
      <t>カイタイ</t>
    </rPh>
    <rPh sb="8" eb="10">
      <t>コウジ</t>
    </rPh>
    <phoneticPr fontId="1"/>
  </si>
  <si>
    <t>（Ａ４）</t>
    <phoneticPr fontId="1"/>
  </si>
  <si>
    <t>（様式第一号）</t>
    <rPh sb="1" eb="3">
      <t>ヨウシキ</t>
    </rPh>
    <rPh sb="3" eb="4">
      <t>ダイ</t>
    </rPh>
    <rPh sb="4" eb="5">
      <t>1</t>
    </rPh>
    <rPh sb="5" eb="6">
      <t>ゴウ</t>
    </rPh>
    <phoneticPr fontId="1"/>
  </si>
  <si>
    <t>（転居予定先）</t>
    <rPh sb="1" eb="3">
      <t>テンキョ</t>
    </rPh>
    <rPh sb="3" eb="5">
      <t>ヨテイ</t>
    </rPh>
    <rPh sb="5" eb="6">
      <t>サキ</t>
    </rPh>
    <phoneticPr fontId="1"/>
  </si>
  <si>
    <t>　　　</t>
    <phoneticPr fontId="1"/>
  </si>
  <si>
    <t>１．工事の概要</t>
    <rPh sb="2" eb="4">
      <t>コウジ</t>
    </rPh>
    <rPh sb="5" eb="7">
      <t>ガイヨウ</t>
    </rPh>
    <phoneticPr fontId="1"/>
  </si>
  <si>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1"/>
  </si>
  <si>
    <t>　③許可番号（登録番号）</t>
    <rPh sb="2" eb="4">
      <t>キョカ</t>
    </rPh>
    <rPh sb="4" eb="6">
      <t>バンゴウ</t>
    </rPh>
    <rPh sb="7" eb="9">
      <t>トウロク</t>
    </rPh>
    <rPh sb="9" eb="11">
      <t>バンゴウ</t>
    </rPh>
    <phoneticPr fontId="1"/>
  </si>
  <si>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1"/>
  </si>
  <si>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1"/>
  </si>
  <si>
    <t>４．分別解体等の計画等</t>
    <rPh sb="2" eb="4">
      <t>ブンベツ</t>
    </rPh>
    <rPh sb="4" eb="7">
      <t>カイタイトウ</t>
    </rPh>
    <rPh sb="8" eb="10">
      <t>ケイカク</t>
    </rPh>
    <rPh sb="10" eb="11">
      <t>トウ</t>
    </rPh>
    <phoneticPr fontId="1"/>
  </si>
  <si>
    <t>５．工程の概要</t>
    <rPh sb="2" eb="4">
      <t>コウテイ</t>
    </rPh>
    <rPh sb="5" eb="7">
      <t>ガイヨウ</t>
    </rPh>
    <phoneticPr fontId="1"/>
  </si>
  <si>
    <t>（注意）</t>
    <rPh sb="1" eb="3">
      <t>チュウイ</t>
    </rPh>
    <phoneticPr fontId="1"/>
  </si>
  <si>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1"/>
  </si>
  <si>
    <t>　　 ﾌﾘｶﾞﾅ</t>
    <phoneticPr fontId="1"/>
  </si>
  <si>
    <t>住所</t>
    <rPh sb="0" eb="2">
      <t>ジュウショ</t>
    </rPh>
    <phoneticPr fontId="1"/>
  </si>
  <si>
    <t>　①工事の名称</t>
    <rPh sb="2" eb="4">
      <t>コウジ</t>
    </rPh>
    <rPh sb="5" eb="7">
      <t>メイショウ</t>
    </rPh>
    <phoneticPr fontId="1"/>
  </si>
  <si>
    <t>　②工事の場所</t>
    <rPh sb="2" eb="4">
      <t>コウジ</t>
    </rPh>
    <rPh sb="5" eb="7">
      <t>バショ</t>
    </rPh>
    <phoneticPr fontId="1"/>
  </si>
  <si>
    <t>記</t>
    <rPh sb="0" eb="1">
      <t>キ</t>
    </rPh>
    <phoneticPr fontId="1"/>
  </si>
  <si>
    <t>　③工事の種類及び規模</t>
    <rPh sb="2" eb="4">
      <t>コウジ</t>
    </rPh>
    <rPh sb="5" eb="7">
      <t>シュルイ</t>
    </rPh>
    <rPh sb="7" eb="8">
      <t>オヨ</t>
    </rPh>
    <rPh sb="9" eb="11">
      <t>キボ</t>
    </rPh>
    <phoneticPr fontId="1"/>
  </si>
  <si>
    <t>建築物に係る新築又は増築の工事</t>
    <phoneticPr fontId="1"/>
  </si>
  <si>
    <t>建築物に係る新築工事等であって新築又は増築の工事に該当しないもの　</t>
    <rPh sb="0" eb="3">
      <t>ケンチクブツ</t>
    </rPh>
    <rPh sb="4" eb="5">
      <t>カカ</t>
    </rPh>
    <rPh sb="6" eb="8">
      <t>シンチク</t>
    </rPh>
    <rPh sb="8" eb="11">
      <t>コウジトウ</t>
    </rPh>
    <rPh sb="15" eb="17">
      <t>シンチク</t>
    </rPh>
    <rPh sb="17" eb="18">
      <t>ソウ</t>
    </rPh>
    <rPh sb="19" eb="21">
      <t>ゾウチク</t>
    </rPh>
    <rPh sb="22" eb="24">
      <t>コウジ</t>
    </rPh>
    <rPh sb="25" eb="27">
      <t>ガイトウ</t>
    </rPh>
    <phoneticPr fontId="1"/>
  </si>
  <si>
    <t>用途</t>
    <rPh sb="0" eb="2">
      <t>ヨウト</t>
    </rPh>
    <phoneticPr fontId="1"/>
  </si>
  <si>
    <t>、階数</t>
    <rPh sb="1" eb="3">
      <t>カイスウ</t>
    </rPh>
    <phoneticPr fontId="1"/>
  </si>
  <si>
    <t>、工事対象床面積の合計</t>
    <rPh sb="1" eb="3">
      <t>コウジ</t>
    </rPh>
    <rPh sb="3" eb="5">
      <t>タイショウ</t>
    </rPh>
    <rPh sb="5" eb="8">
      <t>ユカメンセキ</t>
    </rPh>
    <rPh sb="9" eb="11">
      <t>ゴウケイ</t>
    </rPh>
    <phoneticPr fontId="1"/>
  </si>
  <si>
    <t>㎡</t>
    <phoneticPr fontId="1"/>
  </si>
  <si>
    <t>、請負代金</t>
    <rPh sb="1" eb="3">
      <t>ウケオイ</t>
    </rPh>
    <rPh sb="3" eb="5">
      <t>ダイキン</t>
    </rPh>
    <phoneticPr fontId="1"/>
  </si>
  <si>
    <t>万円</t>
    <rPh sb="0" eb="2">
      <t>マンエン</t>
    </rPh>
    <phoneticPr fontId="1"/>
  </si>
  <si>
    <t>建築物以外のものに係る解体工事又は新築工事等</t>
    <rPh sb="0" eb="3">
      <t>ケンチクブツ</t>
    </rPh>
    <rPh sb="3" eb="5">
      <t>イガイ</t>
    </rPh>
    <rPh sb="9" eb="10">
      <t>カカ</t>
    </rPh>
    <rPh sb="11" eb="13">
      <t>カイタイ</t>
    </rPh>
    <rPh sb="13" eb="16">
      <t>コウジマタ</t>
    </rPh>
    <rPh sb="17" eb="19">
      <t>シンチク</t>
    </rPh>
    <rPh sb="19" eb="22">
      <t>コウジトウ</t>
    </rPh>
    <phoneticPr fontId="1"/>
  </si>
  <si>
    <t>　請負代金</t>
    <rPh sb="1" eb="3">
      <t>ウケオイ</t>
    </rPh>
    <rPh sb="3" eb="5">
      <t>ダイキン</t>
    </rPh>
    <phoneticPr fontId="1"/>
  </si>
  <si>
    <t>請負</t>
    <rPh sb="0" eb="2">
      <t>ウケオイ</t>
    </rPh>
    <phoneticPr fontId="1"/>
  </si>
  <si>
    <t>自主施工</t>
    <rPh sb="0" eb="2">
      <t>ジシュ</t>
    </rPh>
    <rPh sb="2" eb="4">
      <t>セコウ</t>
    </rPh>
    <phoneticPr fontId="1"/>
  </si>
  <si>
    <t>　②住所</t>
    <rPh sb="2" eb="4">
      <t>ジュウショ</t>
    </rPh>
    <phoneticPr fontId="1"/>
  </si>
  <si>
    <t>建設業の場合</t>
    <rPh sb="0" eb="3">
      <t>ケンセツギョウ</t>
    </rPh>
    <rPh sb="4" eb="6">
      <t>バアイ</t>
    </rPh>
    <phoneticPr fontId="1"/>
  </si>
  <si>
    <t>建設業許可</t>
    <rPh sb="0" eb="3">
      <t>ケンセツギョウ</t>
    </rPh>
    <rPh sb="3" eb="5">
      <t>キョカ</t>
    </rPh>
    <phoneticPr fontId="1"/>
  </si>
  <si>
    <t>号</t>
    <rPh sb="0" eb="1">
      <t>ゴウ</t>
    </rPh>
    <phoneticPr fontId="1"/>
  </si>
  <si>
    <t>号（</t>
    <rPh sb="0" eb="1">
      <t>ゴウ</t>
    </rPh>
    <phoneticPr fontId="1"/>
  </si>
  <si>
    <t>工事業）</t>
    <rPh sb="0" eb="2">
      <t>コウジ</t>
    </rPh>
    <rPh sb="2" eb="3">
      <t>ギョウ</t>
    </rPh>
    <phoneticPr fontId="1"/>
  </si>
  <si>
    <t>主任技術者（監理技術者）氏名</t>
    <rPh sb="0" eb="2">
      <t>シュニン</t>
    </rPh>
    <rPh sb="2" eb="5">
      <t>ギジュツシャ</t>
    </rPh>
    <rPh sb="6" eb="8">
      <t>カンリ</t>
    </rPh>
    <rPh sb="8" eb="11">
      <t>ギジュツシャ</t>
    </rPh>
    <rPh sb="12" eb="14">
      <t>シメイ</t>
    </rPh>
    <phoneticPr fontId="1"/>
  </si>
  <si>
    <t>解体工事業の場合</t>
    <rPh sb="0" eb="2">
      <t>カイタイ</t>
    </rPh>
    <rPh sb="2" eb="4">
      <t>コウジ</t>
    </rPh>
    <rPh sb="4" eb="5">
      <t>ギョウ</t>
    </rPh>
    <rPh sb="6" eb="8">
      <t>バアイ</t>
    </rPh>
    <phoneticPr fontId="1"/>
  </si>
  <si>
    <t>解体工事業登録</t>
    <rPh sb="0" eb="2">
      <t>カイタイ</t>
    </rPh>
    <rPh sb="2" eb="4">
      <t>コウジ</t>
    </rPh>
    <rPh sb="4" eb="5">
      <t>ギョウ</t>
    </rPh>
    <rPh sb="5" eb="7">
      <t>トウロク</t>
    </rPh>
    <phoneticPr fontId="1"/>
  </si>
  <si>
    <t>技術管理者氏名</t>
    <rPh sb="0" eb="2">
      <t>ギジュツ</t>
    </rPh>
    <rPh sb="2" eb="5">
      <t>カンリシャ</t>
    </rPh>
    <rPh sb="5" eb="7">
      <t>シメイ</t>
    </rPh>
    <phoneticPr fontId="1"/>
  </si>
  <si>
    <t>知事</t>
    <rPh sb="0" eb="2">
      <t>チジ</t>
    </rPh>
    <phoneticPr fontId="1"/>
  </si>
  <si>
    <t>（工事着手予定日）</t>
    <rPh sb="1" eb="3">
      <t>コウジ</t>
    </rPh>
    <rPh sb="3" eb="5">
      <t>チャクシュ</t>
    </rPh>
    <rPh sb="5" eb="8">
      <t>ヨテイビ</t>
    </rPh>
    <phoneticPr fontId="1"/>
  </si>
  <si>
    <t>（工事完了予定日）</t>
    <rPh sb="1" eb="3">
      <t>コウジ</t>
    </rPh>
    <rPh sb="3" eb="5">
      <t>カンリョウ</t>
    </rPh>
    <rPh sb="5" eb="8">
      <t>ヨテイビ</t>
    </rPh>
    <phoneticPr fontId="1"/>
  </si>
  <si>
    <t>届　出　書</t>
    <phoneticPr fontId="1"/>
  </si>
  <si>
    <r>
      <t>（できるだけ図面、表等を利用することとし、記載することができないときは、</t>
    </r>
    <r>
      <rPr>
        <b/>
        <sz val="9"/>
        <rFont val="ＭＳ 明朝"/>
        <family val="1"/>
        <charset val="128"/>
      </rPr>
      <t>「別紙のとおり」と記載し、別紙を添付すること。</t>
    </r>
    <r>
      <rPr>
        <sz val="9"/>
        <rFont val="ＭＳ 明朝"/>
        <family val="1"/>
        <charset val="128"/>
      </rPr>
      <t>）</t>
    </r>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1"/>
  </si>
  <si>
    <t>発注者又は自主施工者の氏名
（法人にあっては商号又は名称及び代表者の氏名）</t>
    <rPh sb="0" eb="3">
      <t>ハッチュウシャ</t>
    </rPh>
    <rPh sb="3" eb="4">
      <t>マタ</t>
    </rPh>
    <rPh sb="5" eb="7">
      <t>ジシュ</t>
    </rPh>
    <rPh sb="7" eb="10">
      <t>セコウシャ</t>
    </rPh>
    <rPh sb="11" eb="13">
      <t>シメイ</t>
    </rPh>
    <rPh sb="15" eb="17">
      <t>ホウジン</t>
    </rPh>
    <rPh sb="22" eb="24">
      <t>ショウゴウ</t>
    </rPh>
    <rPh sb="24" eb="25">
      <t>マタ</t>
    </rPh>
    <rPh sb="26" eb="28">
      <t>メイショウ</t>
    </rPh>
    <rPh sb="28" eb="29">
      <t>オヨ</t>
    </rPh>
    <rPh sb="30" eb="33">
      <t>ダイヒョウシャ</t>
    </rPh>
    <rPh sb="34" eb="36">
      <t>シメイ</t>
    </rPh>
    <phoneticPr fontId="1"/>
  </si>
  <si>
    <t>建築物に係る解体工事については別表１</t>
    <rPh sb="0" eb="3">
      <t>ケンチクブツ</t>
    </rPh>
    <rPh sb="4" eb="5">
      <t>カカ</t>
    </rPh>
    <rPh sb="6" eb="8">
      <t>カイタイ</t>
    </rPh>
    <rPh sb="8" eb="10">
      <t>コウジ</t>
    </rPh>
    <rPh sb="15" eb="16">
      <t>ベツ</t>
    </rPh>
    <rPh sb="16" eb="17">
      <t>ヒョウ</t>
    </rPh>
    <phoneticPr fontId="1"/>
  </si>
  <si>
    <t>建築物に係る新築工事等については別表２</t>
    <rPh sb="0" eb="3">
      <t>ケンチクブツ</t>
    </rPh>
    <rPh sb="4" eb="5">
      <t>カカ</t>
    </rPh>
    <rPh sb="6" eb="8">
      <t>シンチク</t>
    </rPh>
    <rPh sb="8" eb="11">
      <t>コウジトウ</t>
    </rPh>
    <rPh sb="16" eb="17">
      <t>ベツ</t>
    </rPh>
    <rPh sb="17" eb="18">
      <t>ヒョウ</t>
    </rPh>
    <phoneticPr fontId="1"/>
  </si>
  <si>
    <t>建築物以外のものに係る解体工事又は新築工事等については別表３</t>
    <rPh sb="0" eb="3">
      <t>ケンチクブツ</t>
    </rPh>
    <rPh sb="3" eb="5">
      <t>イガイ</t>
    </rPh>
    <rPh sb="9" eb="10">
      <t>カカ</t>
    </rPh>
    <rPh sb="11" eb="13">
      <t>カイタイ</t>
    </rPh>
    <rPh sb="13" eb="16">
      <t>コウジマタ</t>
    </rPh>
    <rPh sb="17" eb="19">
      <t>シンチク</t>
    </rPh>
    <rPh sb="19" eb="22">
      <t>コウジトウ</t>
    </rPh>
    <rPh sb="27" eb="28">
      <t>ベツ</t>
    </rPh>
    <rPh sb="28" eb="29">
      <t>ヒョウ</t>
    </rPh>
    <phoneticPr fontId="1"/>
  </si>
  <si>
    <t>により記載すること。</t>
    <rPh sb="3" eb="5">
      <t>キサイ</t>
    </rPh>
    <phoneticPr fontId="1"/>
  </si>
  <si>
    <t>ﾌﾘｶﾞﾅ</t>
    <phoneticPr fontId="1"/>
  </si>
  <si>
    <r>
      <t>　①氏名</t>
    </r>
    <r>
      <rPr>
        <sz val="9"/>
        <rFont val="ＭＳ 明朝"/>
        <family val="1"/>
        <charset val="128"/>
      </rPr>
      <t>（法人にあっては商号又は名称及び代表者の氏名）</t>
    </r>
    <rPh sb="2" eb="4">
      <t>シメイ</t>
    </rPh>
    <rPh sb="5" eb="7">
      <t>ホウジン</t>
    </rPh>
    <rPh sb="12" eb="14">
      <t>ショウゴウ</t>
    </rPh>
    <rPh sb="14" eb="15">
      <t>マタ</t>
    </rPh>
    <rPh sb="16" eb="18">
      <t>メイショウ</t>
    </rPh>
    <rPh sb="18" eb="19">
      <t>オヨ</t>
    </rPh>
    <rPh sb="20" eb="23">
      <t>ダイヒョウシャ</t>
    </rPh>
    <rPh sb="24" eb="26">
      <t>シメイ</t>
    </rPh>
    <phoneticPr fontId="1"/>
  </si>
  <si>
    <t>※受付番号</t>
    <rPh sb="1" eb="3">
      <t>ウケツケ</t>
    </rPh>
    <rPh sb="3" eb="5">
      <t>バンゴウ</t>
    </rPh>
    <phoneticPr fontId="1"/>
  </si>
  <si>
    <t>１　□欄には、該当箇所に「レ」または■を付すこと。</t>
    <rPh sb="3" eb="4">
      <t>ラン</t>
    </rPh>
    <rPh sb="7" eb="9">
      <t>ガイトウ</t>
    </rPh>
    <rPh sb="9" eb="11">
      <t>カショ</t>
    </rPh>
    <rPh sb="20" eb="21">
      <t>フ</t>
    </rPh>
    <phoneticPr fontId="1"/>
  </si>
  <si>
    <t>㎡</t>
    <phoneticPr fontId="1"/>
  </si>
  <si>
    <t>建設工事に係る資材の再資源化等に関する法律第10条第1項の規定により、下記のとおり届け出ます。</t>
    <rPh sb="0" eb="2">
      <t>ケンセツ</t>
    </rPh>
    <rPh sb="2" eb="4">
      <t>コウジ</t>
    </rPh>
    <rPh sb="5" eb="6">
      <t>カカ</t>
    </rPh>
    <rPh sb="7" eb="9">
      <t>シザイ</t>
    </rPh>
    <rPh sb="10" eb="15">
      <t>サイシゲンカトウ</t>
    </rPh>
    <rPh sb="16" eb="17">
      <t>カン</t>
    </rPh>
    <rPh sb="19" eb="21">
      <t>ホウリツ</t>
    </rPh>
    <rPh sb="21" eb="22">
      <t>ダイ</t>
    </rPh>
    <rPh sb="24" eb="25">
      <t>ジョウ</t>
    </rPh>
    <rPh sb="25" eb="26">
      <t>ダイ</t>
    </rPh>
    <rPh sb="27" eb="28">
      <t>コウ</t>
    </rPh>
    <rPh sb="29" eb="31">
      <t>キテイ</t>
    </rPh>
    <rPh sb="35" eb="37">
      <t>カキ</t>
    </rPh>
    <rPh sb="41" eb="42">
      <t>トド</t>
    </rPh>
    <rPh sb="43" eb="44">
      <t>デ</t>
    </rPh>
    <phoneticPr fontId="1"/>
  </si>
  <si>
    <t>　④請負・自主施工の別 ：</t>
    <rPh sb="2" eb="4">
      <t>ウケオイ</t>
    </rPh>
    <rPh sb="5" eb="7">
      <t>ジシュ</t>
    </rPh>
    <rPh sb="7" eb="9">
      <t>セコウ</t>
    </rPh>
    <rPh sb="10" eb="11">
      <t>ベツ</t>
    </rPh>
    <phoneticPr fontId="1"/>
  </si>
  <si>
    <t>久留米市長</t>
    <rPh sb="0" eb="3">
      <t>クルメ</t>
    </rPh>
    <rPh sb="3" eb="4">
      <t>シ</t>
    </rPh>
    <rPh sb="4" eb="5">
      <t>チョウ</t>
    </rPh>
    <phoneticPr fontId="1"/>
  </si>
  <si>
    <t>殿</t>
    <rPh sb="0" eb="1">
      <t>ドノ</t>
    </rPh>
    <phoneticPr fontId="1"/>
  </si>
  <si>
    <t>□</t>
  </si>
  <si>
    <t>大臣</t>
    <phoneticPr fontId="1"/>
  </si>
  <si>
    <t>知事</t>
    <phoneticPr fontId="1"/>
  </si>
  <si>
    <t>受付日</t>
  </si>
  <si>
    <t>発注者氏名</t>
  </si>
  <si>
    <t>工事名称</t>
  </si>
  <si>
    <t>工事場所</t>
  </si>
  <si>
    <t>工事種類</t>
  </si>
  <si>
    <t>用途（解体）</t>
  </si>
  <si>
    <t>階数（解体）</t>
  </si>
  <si>
    <t>床面積（解体）</t>
  </si>
  <si>
    <t>築年数（解体）</t>
  </si>
  <si>
    <t>用途（新築等）</t>
  </si>
  <si>
    <t>階数（新築等）</t>
  </si>
  <si>
    <t>床面積（新築等）</t>
  </si>
  <si>
    <t>請負金額（修繕等）</t>
  </si>
  <si>
    <t>請負金額（土木等）</t>
  </si>
  <si>
    <t>元請業者氏名</t>
  </si>
  <si>
    <t>工事着手予定</t>
  </si>
  <si>
    <t>工事完了予定</t>
  </si>
  <si>
    <t>許可等（通知は記入不要）</t>
  </si>
  <si>
    <t>属性（R4～）</t>
  </si>
  <si>
    <t>発注者氏名（公表用）</t>
  </si>
  <si>
    <t>工事名称（公表用）</t>
  </si>
  <si>
    <t>石綿（R4～）</t>
  </si>
  <si>
    <t>石綿有の場合（R4～）</t>
  </si>
  <si>
    <t>特定建設資材への付着（R4～）</t>
  </si>
  <si>
    <t>フロン類（R4～）</t>
  </si>
  <si>
    <t>ＰＣＢ（R4～）</t>
  </si>
  <si>
    <t>（郵便番号</t>
    <rPh sb="1" eb="3">
      <t>ユウビン</t>
    </rPh>
    <rPh sb="3" eb="5">
      <t>バンゴウ</t>
    </rPh>
    <phoneticPr fontId="1"/>
  </si>
  <si>
    <t>）</t>
    <phoneticPr fontId="1"/>
  </si>
  <si>
    <t>電話番号</t>
    <phoneticPr fontId="1"/>
  </si>
  <si>
    <t>（</t>
    <phoneticPr fontId="1"/>
  </si>
  <si>
    <t>－</t>
    <phoneticPr fontId="1"/>
  </si>
  <si>
    <t>別紙のとおり</t>
    <rPh sb="0" eb="2">
      <t>ベッシ</t>
    </rPh>
    <phoneticPr fontId="1"/>
  </si>
  <si>
    <t>※入力の漏れ、記載ミスが無いように提出前に再度確認してください。</t>
    <rPh sb="1" eb="3">
      <t>ニュウリョク</t>
    </rPh>
    <rPh sb="4" eb="5">
      <t>モ</t>
    </rPh>
    <rPh sb="7" eb="9">
      <t>キサイ</t>
    </rPh>
    <rPh sb="12" eb="13">
      <t>ナ</t>
    </rPh>
    <rPh sb="17" eb="19">
      <t>テイシュツ</t>
    </rPh>
    <rPh sb="19" eb="20">
      <t>マエ</t>
    </rPh>
    <rPh sb="21" eb="23">
      <t>サイド</t>
    </rPh>
    <rPh sb="23" eb="25">
      <t>カクニン</t>
    </rPh>
    <phoneticPr fontId="1"/>
  </si>
  <si>
    <t>解体</t>
    <rPh sb="0" eb="2">
      <t>カイタイ</t>
    </rPh>
    <phoneticPr fontId="1"/>
  </si>
  <si>
    <t>新築等</t>
    <rPh sb="0" eb="3">
      <t>シンチクトウ</t>
    </rPh>
    <phoneticPr fontId="1"/>
  </si>
  <si>
    <t>修繕等</t>
    <rPh sb="0" eb="3">
      <t>シュウゼントウ</t>
    </rPh>
    <phoneticPr fontId="1"/>
  </si>
  <si>
    <t>土木等</t>
    <rPh sb="0" eb="3">
      <t>ドボクトウ</t>
    </rPh>
    <phoneticPr fontId="1"/>
  </si>
  <si>
    <t>解体,新築等</t>
    <rPh sb="0" eb="2">
      <t>カイタイ</t>
    </rPh>
    <rPh sb="3" eb="5">
      <t>シンチク</t>
    </rPh>
    <rPh sb="5" eb="6">
      <t>トウ</t>
    </rPh>
    <phoneticPr fontId="1"/>
  </si>
  <si>
    <t>解体,修繕等</t>
    <rPh sb="0" eb="2">
      <t>カイタイ</t>
    </rPh>
    <phoneticPr fontId="1"/>
  </si>
  <si>
    <t>解体,土木等</t>
    <rPh sb="0" eb="2">
      <t>カイタイ</t>
    </rPh>
    <phoneticPr fontId="1"/>
  </si>
  <si>
    <t>新築等,修繕等</t>
    <rPh sb="0" eb="2">
      <t>シンチク</t>
    </rPh>
    <rPh sb="2" eb="3">
      <t>トウ</t>
    </rPh>
    <rPh sb="4" eb="6">
      <t>シュウゼン</t>
    </rPh>
    <rPh sb="6" eb="7">
      <t>トウ</t>
    </rPh>
    <phoneticPr fontId="1"/>
  </si>
  <si>
    <t>新築等,土木等</t>
    <rPh sb="0" eb="2">
      <t>シンチク</t>
    </rPh>
    <rPh sb="2" eb="3">
      <t>トウ</t>
    </rPh>
    <rPh sb="4" eb="6">
      <t>ドボク</t>
    </rPh>
    <rPh sb="6" eb="7">
      <t>トウ</t>
    </rPh>
    <phoneticPr fontId="1"/>
  </si>
  <si>
    <t>修繕等,土木等</t>
    <rPh sb="0" eb="2">
      <t>シュウゼン</t>
    </rPh>
    <rPh sb="2" eb="3">
      <t>トウ</t>
    </rPh>
    <rPh sb="4" eb="6">
      <t>ドボク</t>
    </rPh>
    <rPh sb="6" eb="7">
      <t>トウ</t>
    </rPh>
    <phoneticPr fontId="1"/>
  </si>
  <si>
    <t>久留米市</t>
    <rPh sb="0" eb="4">
      <t>クルメシ</t>
    </rPh>
    <phoneticPr fontId="1"/>
  </si>
  <si>
    <t>日</t>
    <rPh sb="0" eb="1">
      <t>ニチ</t>
    </rPh>
    <phoneticPr fontId="1"/>
  </si>
  <si>
    <t>月</t>
    <rPh sb="0" eb="1">
      <t>ガツ</t>
    </rPh>
    <phoneticPr fontId="1"/>
  </si>
  <si>
    <t>年</t>
    <rPh sb="0" eb="1">
      <t>ネン</t>
    </rPh>
    <phoneticPr fontId="1"/>
  </si>
  <si>
    <t>（西暦）</t>
    <rPh sb="1" eb="3">
      <t>セイレキ</t>
    </rPh>
    <phoneticPr fontId="1"/>
  </si>
  <si>
    <t>着手予定日</t>
    <rPh sb="0" eb="2">
      <t>チャクシュ</t>
    </rPh>
    <rPh sb="2" eb="4">
      <t>ヨテイ</t>
    </rPh>
    <rPh sb="4" eb="5">
      <t>ビ</t>
    </rPh>
    <phoneticPr fontId="1"/>
  </si>
  <si>
    <t>着手可能日</t>
    <rPh sb="0" eb="2">
      <t>チャクシュ</t>
    </rPh>
    <rPh sb="2" eb="4">
      <t>カノウ</t>
    </rPh>
    <rPh sb="4" eb="5">
      <t>ビ</t>
    </rPh>
    <phoneticPr fontId="1"/>
  </si>
  <si>
    <t>別表１</t>
    <rPh sb="0" eb="1">
      <t>ベツ</t>
    </rPh>
    <rPh sb="1" eb="2">
      <t>ヒョウ</t>
    </rPh>
    <phoneticPr fontId="1"/>
  </si>
  <si>
    <t>分別解体等の計画等</t>
    <rPh sb="0" eb="2">
      <t>ブンベツ</t>
    </rPh>
    <rPh sb="2" eb="5">
      <t>カイタイトウ</t>
    </rPh>
    <rPh sb="6" eb="8">
      <t>ケイカク</t>
    </rPh>
    <rPh sb="8" eb="9">
      <t>トウ</t>
    </rPh>
    <phoneticPr fontId="1"/>
  </si>
  <si>
    <t>建築物の構造</t>
    <rPh sb="0" eb="3">
      <t>ケンチクブツ</t>
    </rPh>
    <rPh sb="4" eb="6">
      <t>コウゾウ</t>
    </rPh>
    <phoneticPr fontId="1"/>
  </si>
  <si>
    <t>木造</t>
    <rPh sb="0" eb="2">
      <t>モクゾウ</t>
    </rPh>
    <phoneticPr fontId="1"/>
  </si>
  <si>
    <t>□</t>
    <phoneticPr fontId="1"/>
  </si>
  <si>
    <t>鉄骨鉄筋コンクリート造</t>
    <phoneticPr fontId="1"/>
  </si>
  <si>
    <t>鉄筋コンクリート造</t>
    <phoneticPr fontId="1"/>
  </si>
  <si>
    <t>鉄骨造</t>
    <rPh sb="0" eb="2">
      <t>テッコツ</t>
    </rPh>
    <rPh sb="2" eb="3">
      <t>ゾウ</t>
    </rPh>
    <phoneticPr fontId="1"/>
  </si>
  <si>
    <t>コンクリートブロック造</t>
    <rPh sb="10" eb="11">
      <t>ゾウ</t>
    </rPh>
    <phoneticPr fontId="1"/>
  </si>
  <si>
    <t>その他（</t>
    <rPh sb="2" eb="3">
      <t>タ</t>
    </rPh>
    <phoneticPr fontId="1"/>
  </si>
  <si>
    <t>建築物に
関する調査の結果</t>
    <rPh sb="0" eb="3">
      <t>ケンチクブツ</t>
    </rPh>
    <rPh sb="5" eb="6">
      <t>カン</t>
    </rPh>
    <rPh sb="8" eb="10">
      <t>チョウサ</t>
    </rPh>
    <rPh sb="11" eb="13">
      <t>ケッカ</t>
    </rPh>
    <phoneticPr fontId="1"/>
  </si>
  <si>
    <t>建築物の状況</t>
    <rPh sb="0" eb="3">
      <t>ケンチクブツ</t>
    </rPh>
    <rPh sb="4" eb="6">
      <t>ジョウキョウ</t>
    </rPh>
    <phoneticPr fontId="1"/>
  </si>
  <si>
    <t>築年数</t>
    <rPh sb="0" eb="1">
      <t>チク</t>
    </rPh>
    <rPh sb="1" eb="3">
      <t>ネンスウ</t>
    </rPh>
    <phoneticPr fontId="1"/>
  </si>
  <si>
    <t>年、棟数</t>
    <rPh sb="0" eb="1">
      <t>ネン</t>
    </rPh>
    <rPh sb="2" eb="3">
      <t>ムネ</t>
    </rPh>
    <rPh sb="3" eb="4">
      <t>スウ</t>
    </rPh>
    <phoneticPr fontId="1"/>
  </si>
  <si>
    <t>棟</t>
    <rPh sb="0" eb="1">
      <t>ムネ</t>
    </rPh>
    <phoneticPr fontId="1"/>
  </si>
  <si>
    <t>その他</t>
    <phoneticPr fontId="1"/>
  </si>
  <si>
    <t>周辺状況</t>
    <rPh sb="0" eb="2">
      <t>シュウヘン</t>
    </rPh>
    <rPh sb="2" eb="4">
      <t>ジョウキョウ</t>
    </rPh>
    <phoneticPr fontId="1"/>
  </si>
  <si>
    <t>周辺にある施設</t>
    <rPh sb="0" eb="2">
      <t>シュウヘン</t>
    </rPh>
    <rPh sb="5" eb="7">
      <t>シセツ</t>
    </rPh>
    <phoneticPr fontId="1"/>
  </si>
  <si>
    <t>住宅</t>
    <phoneticPr fontId="1"/>
  </si>
  <si>
    <t>商業施設</t>
    <rPh sb="0" eb="2">
      <t>ショウギョウ</t>
    </rPh>
    <rPh sb="2" eb="4">
      <t>シセツ</t>
    </rPh>
    <phoneticPr fontId="1"/>
  </si>
  <si>
    <t>学校</t>
    <rPh sb="0" eb="2">
      <t>ガッコウ</t>
    </rPh>
    <phoneticPr fontId="1"/>
  </si>
  <si>
    <t>病院</t>
    <rPh sb="0" eb="2">
      <t>ビョウイン</t>
    </rPh>
    <phoneticPr fontId="1"/>
  </si>
  <si>
    <t>その他</t>
    <rPh sb="2" eb="3">
      <t>タ</t>
    </rPh>
    <phoneticPr fontId="1"/>
  </si>
  <si>
    <t>敷地境界との最短距離　約</t>
    <rPh sb="11" eb="12">
      <t>ヤク</t>
    </rPh>
    <phoneticPr fontId="1"/>
  </si>
  <si>
    <t>ｍ</t>
    <phoneticPr fontId="1"/>
  </si>
  <si>
    <t>その他（</t>
    <phoneticPr fontId="1"/>
  </si>
  <si>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</si>
  <si>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建築物に関する調査の結果</t>
    <rPh sb="0" eb="3">
      <t>ケンチクブツ</t>
    </rPh>
    <rPh sb="4" eb="5">
      <t>カン</t>
    </rPh>
    <rPh sb="7" eb="9">
      <t>チョウサ</t>
    </rPh>
    <rPh sb="10" eb="12">
      <t>ケッカ</t>
    </rPh>
    <phoneticPr fontId="1"/>
  </si>
  <si>
    <t>工事着手前に実施する措置の内容</t>
    <rPh sb="0" eb="2">
      <t>コウジ</t>
    </rPh>
    <rPh sb="2" eb="4">
      <t>チャクシュ</t>
    </rPh>
    <rPh sb="4" eb="5">
      <t>マエ</t>
    </rPh>
    <rPh sb="6" eb="8">
      <t>ジッシ</t>
    </rPh>
    <rPh sb="10" eb="12">
      <t>ソチ</t>
    </rPh>
    <rPh sb="13" eb="15">
      <t>ナイヨウ</t>
    </rPh>
    <phoneticPr fontId="1"/>
  </si>
  <si>
    <t>作業場所</t>
    <rPh sb="0" eb="2">
      <t>サギョウ</t>
    </rPh>
    <rPh sb="2" eb="4">
      <t>バショ</t>
    </rPh>
    <phoneticPr fontId="1"/>
  </si>
  <si>
    <t>十分</t>
    <rPh sb="0" eb="2">
      <t>ジュウブン</t>
    </rPh>
    <phoneticPr fontId="1"/>
  </si>
  <si>
    <t>不十分</t>
    <rPh sb="0" eb="3">
      <t>フジュウブン</t>
    </rPh>
    <phoneticPr fontId="1"/>
  </si>
  <si>
    <t>搬出経路</t>
    <rPh sb="0" eb="2">
      <t>ハンシュツ</t>
    </rPh>
    <rPh sb="2" eb="4">
      <t>ケイロ</t>
    </rPh>
    <phoneticPr fontId="1"/>
  </si>
  <si>
    <t>障害物</t>
    <rPh sb="0" eb="3">
      <t>ショウガイブツ</t>
    </rPh>
    <phoneticPr fontId="1"/>
  </si>
  <si>
    <t>有（</t>
    <rPh sb="0" eb="1">
      <t>アリ</t>
    </rPh>
    <phoneticPr fontId="1"/>
  </si>
  <si>
    <t>無</t>
    <rPh sb="0" eb="1">
      <t>ナ</t>
    </rPh>
    <phoneticPr fontId="1"/>
  </si>
  <si>
    <t>前面道路の幅員　約</t>
    <phoneticPr fontId="1"/>
  </si>
  <si>
    <t>通学路</t>
    <phoneticPr fontId="1"/>
  </si>
  <si>
    <t>有</t>
    <rPh sb="0" eb="1">
      <t>アリ</t>
    </rPh>
    <phoneticPr fontId="1"/>
  </si>
  <si>
    <t>残存物品</t>
    <rPh sb="0" eb="2">
      <t>ザンゾン</t>
    </rPh>
    <rPh sb="2" eb="4">
      <t>ブッピン</t>
    </rPh>
    <phoneticPr fontId="1"/>
  </si>
  <si>
    <t>（家具、家電品（エアコン・</t>
    <rPh sb="1" eb="3">
      <t>カグ</t>
    </rPh>
    <rPh sb="4" eb="6">
      <t>カデン</t>
    </rPh>
    <rPh sb="6" eb="7">
      <t>ヒン</t>
    </rPh>
    <phoneticPr fontId="1"/>
  </si>
  <si>
    <t>無</t>
    <rPh sb="0" eb="1">
      <t>ナシ</t>
    </rPh>
    <phoneticPr fontId="1"/>
  </si>
  <si>
    <t>冷蔵庫含）等）</t>
    <rPh sb="0" eb="3">
      <t>レイゾウコ</t>
    </rPh>
    <rPh sb="3" eb="4">
      <t>フク</t>
    </rPh>
    <rPh sb="5" eb="6">
      <t>トウ</t>
    </rPh>
    <phoneticPr fontId="1"/>
  </si>
  <si>
    <r>
      <t>特定建設資材への付着物</t>
    </r>
    <r>
      <rPr>
        <b/>
        <sz val="8"/>
        <rFont val="ＭＳ 明朝"/>
        <family val="1"/>
        <charset val="128"/>
      </rPr>
      <t>（石綿以外）</t>
    </r>
    <rPh sb="0" eb="2">
      <t>トクテイ</t>
    </rPh>
    <rPh sb="2" eb="3">
      <t>ケン</t>
    </rPh>
    <rPh sb="3" eb="4">
      <t>セツ</t>
    </rPh>
    <rPh sb="4" eb="6">
      <t>シザイ</t>
    </rPh>
    <rPh sb="8" eb="11">
      <t>フチャクブツ</t>
    </rPh>
    <rPh sb="12" eb="14">
      <t>セキメン</t>
    </rPh>
    <rPh sb="14" eb="16">
      <t>イガイ</t>
    </rPh>
    <phoneticPr fontId="1"/>
  </si>
  <si>
    <t>（ウレタン系断熱材、石綿を含ま</t>
    <rPh sb="5" eb="6">
      <t>ケイ</t>
    </rPh>
    <rPh sb="6" eb="9">
      <t>ダンネツザイ</t>
    </rPh>
    <rPh sb="10" eb="12">
      <t>セキメン</t>
    </rPh>
    <rPh sb="13" eb="14">
      <t>フク</t>
    </rPh>
    <phoneticPr fontId="1"/>
  </si>
  <si>
    <t>ない仕上塗材等）</t>
    <rPh sb="2" eb="4">
      <t>シア</t>
    </rPh>
    <rPh sb="4" eb="5">
      <t>ヌリ</t>
    </rPh>
    <rPh sb="5" eb="6">
      <t>ザイ</t>
    </rPh>
    <rPh sb="6" eb="7">
      <t>トウ</t>
    </rPh>
    <phoneticPr fontId="1"/>
  </si>
  <si>
    <t>他法令関係</t>
    <rPh sb="0" eb="1">
      <t>タ</t>
    </rPh>
    <rPh sb="1" eb="3">
      <t>ホウレイ</t>
    </rPh>
    <rPh sb="3" eb="5">
      <t>カンケイ</t>
    </rPh>
    <phoneticPr fontId="1"/>
  </si>
  <si>
    <r>
      <t>石綿</t>
    </r>
    <r>
      <rPr>
        <sz val="8"/>
        <rFont val="ＭＳ 明朝"/>
        <family val="1"/>
        <charset val="128"/>
      </rPr>
      <t>（大気汚染防止法・労働安全衛生法石綿則）</t>
    </r>
    <rPh sb="0" eb="2">
      <t>セキメン</t>
    </rPh>
    <rPh sb="11" eb="13">
      <t>ロウドウ</t>
    </rPh>
    <phoneticPr fontId="1"/>
  </si>
  <si>
    <t>特定建設資材への付着</t>
  </si>
  <si>
    <t>事前調査結果の発注者への書面交付・説明</t>
    <rPh sb="0" eb="2">
      <t>ジゼン</t>
    </rPh>
    <rPh sb="2" eb="4">
      <t>チョウサ</t>
    </rPh>
    <rPh sb="4" eb="6">
      <t>ケッカ</t>
    </rPh>
    <rPh sb="7" eb="10">
      <t>ハッチュウシャ</t>
    </rPh>
    <rPh sb="12" eb="14">
      <t>ショメン</t>
    </rPh>
    <rPh sb="14" eb="16">
      <t>コウフ</t>
    </rPh>
    <rPh sb="17" eb="19">
      <t>セツメイ</t>
    </rPh>
    <phoneticPr fontId="1"/>
  </si>
  <si>
    <t>事前調査結果の諸官庁への報告</t>
    <phoneticPr fontId="1"/>
  </si>
  <si>
    <t>石綿有の
場合</t>
    <rPh sb="0" eb="2">
      <t>イシワタ</t>
    </rPh>
    <rPh sb="2" eb="3">
      <t>アリ</t>
    </rPh>
    <rPh sb="5" eb="7">
      <t>バアイ</t>
    </rPh>
    <phoneticPr fontId="1"/>
  </si>
  <si>
    <t>飛散性</t>
    <phoneticPr fontId="1"/>
  </si>
  <si>
    <t>石綿に関する諸官庁への届出</t>
    <phoneticPr fontId="1"/>
  </si>
  <si>
    <t>（吹付け石綿、石綿を含有する断熱材・保温材・耐火被覆等）</t>
    <rPh sb="7" eb="9">
      <t>セキメン</t>
    </rPh>
    <rPh sb="10" eb="12">
      <t>ガンユウ</t>
    </rPh>
    <rPh sb="14" eb="17">
      <t>ダンネツザイ</t>
    </rPh>
    <rPh sb="18" eb="21">
      <t>ホオンザイ</t>
    </rPh>
    <rPh sb="22" eb="24">
      <t>タイカ</t>
    </rPh>
    <rPh sb="24" eb="26">
      <t>ヒフク</t>
    </rPh>
    <rPh sb="26" eb="27">
      <t>トウ</t>
    </rPh>
    <phoneticPr fontId="1"/>
  </si>
  <si>
    <t>（大防法、労安衛法・石綿予防規則）</t>
    <phoneticPr fontId="1"/>
  </si>
  <si>
    <t>非飛散性</t>
    <phoneticPr fontId="1"/>
  </si>
  <si>
    <t>石綿の適正処理の実施</t>
    <phoneticPr fontId="1"/>
  </si>
  <si>
    <t xml:space="preserve"> 　（石綿を含有する成形板・仕上塗材等)</t>
    <rPh sb="6" eb="8">
      <t>ガンユウ</t>
    </rPh>
    <rPh sb="10" eb="12">
      <t>セイケイ</t>
    </rPh>
    <rPh sb="12" eb="13">
      <t>バン</t>
    </rPh>
    <phoneticPr fontId="1"/>
  </si>
  <si>
    <r>
      <t>フロン</t>
    </r>
    <r>
      <rPr>
        <sz val="9"/>
        <rFont val="ＭＳ 明朝"/>
        <family val="1"/>
        <charset val="128"/>
      </rPr>
      <t>（フロン排出抑制法）</t>
    </r>
    <rPh sb="7" eb="9">
      <t>ハイシュツ</t>
    </rPh>
    <rPh sb="9" eb="11">
      <t>ヨクセイ</t>
    </rPh>
    <rPh sb="11" eb="12">
      <t>ホウ</t>
    </rPh>
    <phoneticPr fontId="1"/>
  </si>
  <si>
    <t>（業務用のエアコン・冷凍冷蔵機器のうちフロン類が使われているもの）</t>
    <rPh sb="1" eb="3">
      <t>ギョウム</t>
    </rPh>
    <rPh sb="3" eb="4">
      <t>ヨウ</t>
    </rPh>
    <rPh sb="10" eb="12">
      <t>レイトウ</t>
    </rPh>
    <rPh sb="12" eb="14">
      <t>レイゾウ</t>
    </rPh>
    <rPh sb="14" eb="16">
      <t>キキ</t>
    </rPh>
    <rPh sb="22" eb="23">
      <t>ルイ</t>
    </rPh>
    <rPh sb="24" eb="25">
      <t>ツカ</t>
    </rPh>
    <phoneticPr fontId="1"/>
  </si>
  <si>
    <t>事前確認結果の発注者への書面交付・説明</t>
    <rPh sb="0" eb="2">
      <t>ジゼン</t>
    </rPh>
    <rPh sb="2" eb="4">
      <t>カクニン</t>
    </rPh>
    <rPh sb="4" eb="6">
      <t>ケッカ</t>
    </rPh>
    <rPh sb="7" eb="10">
      <t>ハッチュウシャ</t>
    </rPh>
    <rPh sb="12" eb="14">
      <t>ショメン</t>
    </rPh>
    <rPh sb="14" eb="16">
      <t>コウフ</t>
    </rPh>
    <rPh sb="17" eb="19">
      <t>セツメイ</t>
    </rPh>
    <phoneticPr fontId="1"/>
  </si>
  <si>
    <t>フロン類使用機器の適正処理の実施</t>
    <phoneticPr fontId="1"/>
  </si>
  <si>
    <t>その他
　 PCB使用機器</t>
    <rPh sb="9" eb="11">
      <t>シヨウ</t>
    </rPh>
    <rPh sb="11" eb="13">
      <t>キキ</t>
    </rPh>
    <phoneticPr fontId="1"/>
  </si>
  <si>
    <t>ＰＣＢ使用機器の適正処理の実施</t>
  </si>
  <si>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</si>
  <si>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</si>
  <si>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作業内容</t>
    <rPh sb="0" eb="2">
      <t>サギョウ</t>
    </rPh>
    <rPh sb="2" eb="4">
      <t>ナイヨウ</t>
    </rPh>
    <phoneticPr fontId="1"/>
  </si>
  <si>
    <t>分別解体等の方法</t>
    <rPh sb="0" eb="2">
      <t>ブンベツ</t>
    </rPh>
    <rPh sb="2" eb="5">
      <t>カイタイトウ</t>
    </rPh>
    <rPh sb="6" eb="8">
      <t>ホウホウ</t>
    </rPh>
    <phoneticPr fontId="1"/>
  </si>
  <si>
    <t>①建築設備・内装材等</t>
    <rPh sb="1" eb="3">
      <t>ケンチク</t>
    </rPh>
    <rPh sb="3" eb="5">
      <t>セツビ</t>
    </rPh>
    <rPh sb="6" eb="8">
      <t>ナイソウ</t>
    </rPh>
    <rPh sb="8" eb="10">
      <t>ザイトウ</t>
    </rPh>
    <phoneticPr fontId="1"/>
  </si>
  <si>
    <t>建築設備･内装材等の取り外し</t>
    <rPh sb="0" eb="2">
      <t>ケンチク</t>
    </rPh>
    <rPh sb="2" eb="4">
      <t>セツビ</t>
    </rPh>
    <rPh sb="5" eb="8">
      <t>ナイソウザイ</t>
    </rPh>
    <rPh sb="8" eb="9">
      <t>トウ</t>
    </rPh>
    <rPh sb="10" eb="11">
      <t>ト</t>
    </rPh>
    <rPh sb="12" eb="13">
      <t>ハズ</t>
    </rPh>
    <phoneticPr fontId="1"/>
  </si>
  <si>
    <t>手作業</t>
    <rPh sb="0" eb="3">
      <t>テサギョウ</t>
    </rPh>
    <phoneticPr fontId="1"/>
  </si>
  <si>
    <t>有</t>
    <rPh sb="0" eb="1">
      <t>ア</t>
    </rPh>
    <phoneticPr fontId="1"/>
  </si>
  <si>
    <t>手作業・機械作業の併用</t>
    <rPh sb="0" eb="1">
      <t>テ</t>
    </rPh>
    <rPh sb="1" eb="3">
      <t>サギョウ</t>
    </rPh>
    <rPh sb="4" eb="6">
      <t>キカイ</t>
    </rPh>
    <rPh sb="6" eb="8">
      <t>サギョウ</t>
    </rPh>
    <rPh sb="9" eb="11">
      <t>ヘイヨウ</t>
    </rPh>
    <phoneticPr fontId="1"/>
  </si>
  <si>
    <t xml:space="preserve"> 併用の場合の理由（</t>
    <rPh sb="1" eb="3">
      <t>ヘイヨウ</t>
    </rPh>
    <rPh sb="4" eb="6">
      <t>バアイ</t>
    </rPh>
    <rPh sb="7" eb="9">
      <t>リユウ</t>
    </rPh>
    <phoneticPr fontId="1"/>
  </si>
  <si>
    <t>②屋根ふき材</t>
    <rPh sb="1" eb="3">
      <t>ヤネ</t>
    </rPh>
    <rPh sb="5" eb="6">
      <t>ザイ</t>
    </rPh>
    <phoneticPr fontId="1"/>
  </si>
  <si>
    <t>屋根ふき材の取り外し</t>
    <rPh sb="0" eb="2">
      <t>ヤネ</t>
    </rPh>
    <rPh sb="4" eb="5">
      <t>ザイ</t>
    </rPh>
    <rPh sb="6" eb="7">
      <t>ト</t>
    </rPh>
    <rPh sb="8" eb="9">
      <t>ハズ</t>
    </rPh>
    <phoneticPr fontId="1"/>
  </si>
  <si>
    <t>③外装材・上部構造部分</t>
    <rPh sb="1" eb="4">
      <t>ガイソウザイ</t>
    </rPh>
    <rPh sb="5" eb="7">
      <t>ジョウブ</t>
    </rPh>
    <rPh sb="7" eb="9">
      <t>コウゾウ</t>
    </rPh>
    <rPh sb="9" eb="11">
      <t>ブブン</t>
    </rPh>
    <phoneticPr fontId="1"/>
  </si>
  <si>
    <t>外装材・上部構造部分の取り壊し</t>
    <rPh sb="0" eb="3">
      <t>ガイソウザイ</t>
    </rPh>
    <rPh sb="4" eb="6">
      <t>ジョウブ</t>
    </rPh>
    <rPh sb="6" eb="8">
      <t>コウゾウ</t>
    </rPh>
    <rPh sb="8" eb="10">
      <t>ブブン</t>
    </rPh>
    <rPh sb="11" eb="12">
      <t>ト</t>
    </rPh>
    <rPh sb="13" eb="14">
      <t>コワ</t>
    </rPh>
    <phoneticPr fontId="1"/>
  </si>
  <si>
    <t>④基礎・基礎ぐい</t>
    <rPh sb="1" eb="3">
      <t>キソ</t>
    </rPh>
    <rPh sb="4" eb="6">
      <t>キソ</t>
    </rPh>
    <phoneticPr fontId="1"/>
  </si>
  <si>
    <t>基礎・基礎ぐいの取り壊し</t>
    <rPh sb="0" eb="2">
      <t>キソ</t>
    </rPh>
    <rPh sb="3" eb="5">
      <t>キソ</t>
    </rPh>
    <rPh sb="8" eb="9">
      <t>ト</t>
    </rPh>
    <rPh sb="10" eb="11">
      <t>コワ</t>
    </rPh>
    <phoneticPr fontId="1"/>
  </si>
  <si>
    <t>⑤その他</t>
    <rPh sb="3" eb="4">
      <t>タ</t>
    </rPh>
    <phoneticPr fontId="1"/>
  </si>
  <si>
    <t>その他の取り壊し</t>
    <rPh sb="2" eb="3">
      <t>タ</t>
    </rPh>
    <rPh sb="4" eb="5">
      <t>ト</t>
    </rPh>
    <rPh sb="6" eb="7">
      <t>コワ</t>
    </rPh>
    <phoneticPr fontId="1"/>
  </si>
  <si>
    <t>工事の工程の順序</t>
    <rPh sb="0" eb="2">
      <t>コウジ</t>
    </rPh>
    <rPh sb="3" eb="5">
      <t>コウテイ</t>
    </rPh>
    <rPh sb="6" eb="8">
      <t>ジュンジョ</t>
    </rPh>
    <phoneticPr fontId="1"/>
  </si>
  <si>
    <t>上の工程における①→②→③→④の順序</t>
    <rPh sb="0" eb="1">
      <t>ウエ</t>
    </rPh>
    <rPh sb="2" eb="4">
      <t>コウテイ</t>
    </rPh>
    <rPh sb="16" eb="18">
      <t>ジュンジョ</t>
    </rPh>
    <phoneticPr fontId="1"/>
  </si>
  <si>
    <t>その他の場合の理由（</t>
    <rPh sb="2" eb="3">
      <t>タ</t>
    </rPh>
    <rPh sb="4" eb="6">
      <t>バアイ</t>
    </rPh>
    <rPh sb="7" eb="9">
      <t>リユウ</t>
    </rPh>
    <phoneticPr fontId="1"/>
  </si>
  <si>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1"/>
  </si>
  <si>
    <t>内装材に木材が含まれる場合</t>
    <rPh sb="0" eb="3">
      <t>ナイソウザイ</t>
    </rPh>
    <rPh sb="4" eb="6">
      <t>モクザイ</t>
    </rPh>
    <rPh sb="7" eb="8">
      <t>フク</t>
    </rPh>
    <rPh sb="11" eb="13">
      <t>バアイ</t>
    </rPh>
    <phoneticPr fontId="1"/>
  </si>
  <si>
    <t>可</t>
    <rPh sb="0" eb="1">
      <t>カ</t>
    </rPh>
    <phoneticPr fontId="1"/>
  </si>
  <si>
    <t>不可</t>
    <rPh sb="0" eb="2">
      <t>フカ</t>
    </rPh>
    <phoneticPr fontId="1"/>
  </si>
  <si>
    <t>不可の場合の理由（</t>
    <rPh sb="0" eb="2">
      <t>フカ</t>
    </rPh>
    <rPh sb="3" eb="5">
      <t>バアイ</t>
    </rPh>
    <rPh sb="6" eb="8">
      <t>リユウ</t>
    </rPh>
    <phoneticPr fontId="1"/>
  </si>
  <si>
    <t>建築物に用いられた建設資材の量の見込み</t>
    <rPh sb="0" eb="3">
      <t>ケンチクブツ</t>
    </rPh>
    <rPh sb="4" eb="5">
      <t>モチ</t>
    </rPh>
    <rPh sb="9" eb="11">
      <t>ケンセツ</t>
    </rPh>
    <rPh sb="11" eb="13">
      <t>シザイ</t>
    </rPh>
    <rPh sb="14" eb="15">
      <t>リョウ</t>
    </rPh>
    <rPh sb="16" eb="18">
      <t>ミコ</t>
    </rPh>
    <phoneticPr fontId="1"/>
  </si>
  <si>
    <t>トン</t>
    <phoneticPr fontId="1"/>
  </si>
  <si>
    <t>廃棄物発生見込量</t>
    <rPh sb="0" eb="3">
      <t>ハイキブツ</t>
    </rPh>
    <rPh sb="3" eb="5">
      <t>ハッセイ</t>
    </rPh>
    <rPh sb="5" eb="7">
      <t>ミコ</t>
    </rPh>
    <rPh sb="7" eb="8">
      <t>リョウ</t>
    </rPh>
    <phoneticPr fontId="1"/>
  </si>
  <si>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1"/>
  </si>
  <si>
    <t>種類</t>
    <rPh sb="0" eb="2">
      <t>シュルイ</t>
    </rPh>
    <phoneticPr fontId="1"/>
  </si>
  <si>
    <t>量の見込み</t>
    <rPh sb="0" eb="1">
      <t>リョウ</t>
    </rPh>
    <rPh sb="2" eb="4">
      <t>ミコ</t>
    </rPh>
    <phoneticPr fontId="1"/>
  </si>
  <si>
    <t>発生が見込まれる部分（注）</t>
    <rPh sb="0" eb="2">
      <t>ハッセイ</t>
    </rPh>
    <rPh sb="3" eb="5">
      <t>ミコ</t>
    </rPh>
    <rPh sb="8" eb="10">
      <t>ブブン</t>
    </rPh>
    <rPh sb="11" eb="12">
      <t>チュウ</t>
    </rPh>
    <phoneticPr fontId="1"/>
  </si>
  <si>
    <t>コンクリート塊</t>
    <rPh sb="6" eb="7">
      <t>カイ</t>
    </rPh>
    <phoneticPr fontId="1"/>
  </si>
  <si>
    <t>①</t>
    <phoneticPr fontId="1"/>
  </si>
  <si>
    <t>②</t>
    <phoneticPr fontId="1"/>
  </si>
  <si>
    <t>③</t>
    <phoneticPr fontId="1"/>
  </si>
  <si>
    <t>④</t>
    <phoneticPr fontId="1"/>
  </si>
  <si>
    <t>⑤</t>
    <phoneticPr fontId="1"/>
  </si>
  <si>
    <t>ｱｽﾌｧﾙﾄ･ｺﾝｸﾘｰﾄ塊</t>
    <rPh sb="13" eb="14">
      <t>カイ</t>
    </rPh>
    <phoneticPr fontId="1"/>
  </si>
  <si>
    <t>建設発生木材</t>
    <rPh sb="0" eb="2">
      <t>ケンセツ</t>
    </rPh>
    <rPh sb="2" eb="4">
      <t>ハッセイ</t>
    </rPh>
    <rPh sb="4" eb="6">
      <t>モクザイ</t>
    </rPh>
    <phoneticPr fontId="1"/>
  </si>
  <si>
    <t>（注）①建築設備・内装材等　②屋根ふき材　③外装材・上部構造部分　④基礎・基礎ぐい　⑤その他</t>
    <rPh sb="1" eb="2">
      <t>チュウ</t>
    </rPh>
    <rPh sb="4" eb="6">
      <t>ケンチク</t>
    </rPh>
    <rPh sb="6" eb="8">
      <t>セツビ</t>
    </rPh>
    <rPh sb="9" eb="11">
      <t>ナイソウ</t>
    </rPh>
    <rPh sb="11" eb="13">
      <t>ザイトウ</t>
    </rPh>
    <rPh sb="15" eb="17">
      <t>ヤネ</t>
    </rPh>
    <rPh sb="19" eb="20">
      <t>ザイ</t>
    </rPh>
    <rPh sb="22" eb="25">
      <t>ガイソウザイ</t>
    </rPh>
    <rPh sb="26" eb="28">
      <t>ジョウブ</t>
    </rPh>
    <rPh sb="28" eb="30">
      <t>コウゾウ</t>
    </rPh>
    <rPh sb="30" eb="32">
      <t>ブブン</t>
    </rPh>
    <rPh sb="34" eb="36">
      <t>キソ</t>
    </rPh>
    <rPh sb="37" eb="39">
      <t>キソ</t>
    </rPh>
    <rPh sb="45" eb="46">
      <t>タ</t>
    </rPh>
    <phoneticPr fontId="1"/>
  </si>
  <si>
    <t>備考</t>
    <rPh sb="0" eb="2">
      <t>ビコウ</t>
    </rPh>
    <phoneticPr fontId="1"/>
  </si>
  <si>
    <t>廃棄物の運搬先：</t>
    <phoneticPr fontId="1"/>
  </si>
  <si>
    <t>コン</t>
    <phoneticPr fontId="1"/>
  </si>
  <si>
    <t>アス</t>
    <phoneticPr fontId="1"/>
  </si>
  <si>
    <t>木材</t>
    <rPh sb="0" eb="2">
      <t>モクザイ</t>
    </rPh>
    <phoneticPr fontId="1"/>
  </si>
  <si>
    <t>主任技術者（監理技術者）又は技術管理者の保有資格</t>
  </si>
  <si>
    <t>□欄には、該当箇所に「レ」または■を付すこと。</t>
    <rPh sb="1" eb="2">
      <t>ラン</t>
    </rPh>
    <rPh sb="5" eb="7">
      <t>ガイトウ</t>
    </rPh>
    <rPh sb="7" eb="9">
      <t>カショ</t>
    </rPh>
    <rPh sb="18" eb="19">
      <t>フ</t>
    </rPh>
    <phoneticPr fontId="1"/>
  </si>
  <si>
    <t>別表２</t>
    <rPh sb="0" eb="1">
      <t>ベツ</t>
    </rPh>
    <rPh sb="1" eb="2">
      <t>ヒョウ</t>
    </rPh>
    <phoneticPr fontId="1"/>
  </si>
  <si>
    <t>建築物に係る新築工事等（新築・増築・修繕・模様替）</t>
    <rPh sb="0" eb="3">
      <t>ケンチクブツ</t>
    </rPh>
    <rPh sb="4" eb="5">
      <t>カカ</t>
    </rPh>
    <rPh sb="6" eb="8">
      <t>シンチク</t>
    </rPh>
    <rPh sb="8" eb="10">
      <t>コウジ</t>
    </rPh>
    <rPh sb="10" eb="11">
      <t>トウ</t>
    </rPh>
    <rPh sb="12" eb="14">
      <t>シンチク</t>
    </rPh>
    <rPh sb="15" eb="17">
      <t>ゾウチク</t>
    </rPh>
    <rPh sb="18" eb="20">
      <t>シュウゼン</t>
    </rPh>
    <rPh sb="21" eb="23">
      <t>モヨウ</t>
    </rPh>
    <rPh sb="23" eb="24">
      <t>タイ</t>
    </rPh>
    <phoneticPr fontId="1"/>
  </si>
  <si>
    <t>使用する特定建設資材の種類</t>
    <rPh sb="0" eb="2">
      <t>シヨウ</t>
    </rPh>
    <rPh sb="4" eb="6">
      <t>トクテイ</t>
    </rPh>
    <rPh sb="6" eb="8">
      <t>ケンセツ</t>
    </rPh>
    <rPh sb="8" eb="10">
      <t>シザイ</t>
    </rPh>
    <rPh sb="11" eb="13">
      <t>シュルイ</t>
    </rPh>
    <phoneticPr fontId="1"/>
  </si>
  <si>
    <t>コンクリート</t>
    <phoneticPr fontId="1"/>
  </si>
  <si>
    <t>コンクリート及び鉄からなる建設資材</t>
    <rPh sb="6" eb="7">
      <t>オヨ</t>
    </rPh>
    <rPh sb="8" eb="9">
      <t>テツ</t>
    </rPh>
    <rPh sb="13" eb="15">
      <t>ケンセツ</t>
    </rPh>
    <rPh sb="15" eb="17">
      <t>シザイ</t>
    </rPh>
    <phoneticPr fontId="1"/>
  </si>
  <si>
    <t>アスファルト・コンクリート</t>
    <phoneticPr fontId="1"/>
  </si>
  <si>
    <r>
      <rPr>
        <sz val="9"/>
        <rFont val="ＭＳ 明朝"/>
        <family val="1"/>
        <charset val="128"/>
      </rPr>
      <t>特定建設資材への付着物</t>
    </r>
    <r>
      <rPr>
        <b/>
        <sz val="8"/>
        <color theme="4"/>
        <rFont val="ＭＳ 明朝"/>
        <family val="1"/>
        <charset val="128"/>
      </rPr>
      <t>（修繕・模様替工事のみ）</t>
    </r>
    <r>
      <rPr>
        <b/>
        <sz val="8"/>
        <rFont val="ＭＳ 明朝"/>
        <family val="1"/>
        <charset val="128"/>
      </rPr>
      <t>（石綿以外）</t>
    </r>
    <rPh sb="0" eb="2">
      <t>トクテイ</t>
    </rPh>
    <rPh sb="2" eb="3">
      <t>ケン</t>
    </rPh>
    <rPh sb="3" eb="4">
      <t>セツ</t>
    </rPh>
    <rPh sb="4" eb="6">
      <t>シザイ</t>
    </rPh>
    <rPh sb="8" eb="11">
      <t>フチャクブツ</t>
    </rPh>
    <rPh sb="12" eb="14">
      <t>シュウゼン</t>
    </rPh>
    <rPh sb="15" eb="17">
      <t>モヨウ</t>
    </rPh>
    <rPh sb="17" eb="18">
      <t>ガ</t>
    </rPh>
    <rPh sb="18" eb="20">
      <t>コウジ</t>
    </rPh>
    <rPh sb="24" eb="26">
      <t>セキメン</t>
    </rPh>
    <rPh sb="26" eb="28">
      <t>イガイ</t>
    </rPh>
    <phoneticPr fontId="1"/>
  </si>
  <si>
    <t>（ウレタン系断熱材、石綿を含ま
　　　　　　　　ない仕上塗材等）</t>
    <rPh sb="5" eb="6">
      <t>ケイ</t>
    </rPh>
    <rPh sb="6" eb="9">
      <t>ダンネツザイ</t>
    </rPh>
    <rPh sb="10" eb="12">
      <t>セキメン</t>
    </rPh>
    <rPh sb="13" eb="14">
      <t>フク</t>
    </rPh>
    <phoneticPr fontId="1"/>
  </si>
  <si>
    <r>
      <t>他法令関係</t>
    </r>
    <r>
      <rPr>
        <b/>
        <sz val="10"/>
        <color theme="4"/>
        <rFont val="ＭＳ 明朝"/>
        <family val="1"/>
        <charset val="128"/>
      </rPr>
      <t>（修繕・模様替工事のみ)</t>
    </r>
    <rPh sb="0" eb="1">
      <t>タ</t>
    </rPh>
    <rPh sb="1" eb="3">
      <t>ホウレイ</t>
    </rPh>
    <rPh sb="3" eb="5">
      <t>カンケイ</t>
    </rPh>
    <rPh sb="6" eb="8">
      <t>シュウゼン</t>
    </rPh>
    <rPh sb="9" eb="11">
      <t>モヨウ</t>
    </rPh>
    <rPh sb="11" eb="12">
      <t>ガ</t>
    </rPh>
    <rPh sb="12" eb="14">
      <t>コウジ</t>
    </rPh>
    <phoneticPr fontId="1"/>
  </si>
  <si>
    <t>石綿有の場合</t>
    <rPh sb="0" eb="2">
      <t>イシワタ</t>
    </rPh>
    <rPh sb="2" eb="3">
      <t>アリ</t>
    </rPh>
    <rPh sb="4" eb="6">
      <t>バアイ</t>
    </rPh>
    <phoneticPr fontId="1"/>
  </si>
  <si>
    <t>（吹付け石綿、石綿を含有する断熱材
　　　　　　・保温材・耐火被覆等）</t>
    <rPh sb="7" eb="9">
      <t>セキメン</t>
    </rPh>
    <rPh sb="10" eb="12">
      <t>ガンユウ</t>
    </rPh>
    <rPh sb="14" eb="16">
      <t>ダンネツ</t>
    </rPh>
    <rPh sb="16" eb="17">
      <t>ザイ</t>
    </rPh>
    <rPh sb="25" eb="28">
      <t>ホオンザイ</t>
    </rPh>
    <rPh sb="29" eb="31">
      <t>タイカ</t>
    </rPh>
    <rPh sb="31" eb="33">
      <t>ヒフク</t>
    </rPh>
    <rPh sb="33" eb="34">
      <t>トウ</t>
    </rPh>
    <phoneticPr fontId="1"/>
  </si>
  <si>
    <t>　（石綿を含有する成形板・仕上塗材等)</t>
    <rPh sb="5" eb="7">
      <t>ガンユウ</t>
    </rPh>
    <rPh sb="9" eb="11">
      <t>セイケイ</t>
    </rPh>
    <rPh sb="11" eb="12">
      <t>バン</t>
    </rPh>
    <phoneticPr fontId="1"/>
  </si>
  <si>
    <t>工程ごとの作業内容</t>
    <rPh sb="0" eb="2">
      <t>コウテイ</t>
    </rPh>
    <rPh sb="5" eb="7">
      <t>サギョウ</t>
    </rPh>
    <rPh sb="7" eb="9">
      <t>ナイヨウ</t>
    </rPh>
    <phoneticPr fontId="1"/>
  </si>
  <si>
    <t>①造成等</t>
    <rPh sb="1" eb="3">
      <t>ゾウセイ</t>
    </rPh>
    <rPh sb="3" eb="4">
      <t>ナド</t>
    </rPh>
    <phoneticPr fontId="1"/>
  </si>
  <si>
    <t>造成等の工事</t>
    <phoneticPr fontId="1"/>
  </si>
  <si>
    <t>②基礎・基礎ぐい</t>
    <rPh sb="1" eb="3">
      <t>キソ</t>
    </rPh>
    <rPh sb="4" eb="6">
      <t>キソ</t>
    </rPh>
    <phoneticPr fontId="1"/>
  </si>
  <si>
    <t>基礎・基礎ぐいの工事</t>
    <phoneticPr fontId="1"/>
  </si>
  <si>
    <t>③上部構造部分・外装</t>
    <rPh sb="1" eb="3">
      <t>ジョウブ</t>
    </rPh>
    <rPh sb="3" eb="5">
      <t>コウゾウ</t>
    </rPh>
    <rPh sb="5" eb="7">
      <t>ブブン</t>
    </rPh>
    <rPh sb="8" eb="10">
      <t>ガイソウ</t>
    </rPh>
    <phoneticPr fontId="1"/>
  </si>
  <si>
    <t>上部構造部分・外装の工事</t>
    <phoneticPr fontId="1"/>
  </si>
  <si>
    <t>④屋根</t>
    <rPh sb="1" eb="3">
      <t>ヤネ</t>
    </rPh>
    <phoneticPr fontId="1"/>
  </si>
  <si>
    <t>屋根の工事</t>
    <phoneticPr fontId="1"/>
  </si>
  <si>
    <t>⑤建築設備・内装等</t>
    <rPh sb="1" eb="3">
      <t>ケンチク</t>
    </rPh>
    <rPh sb="3" eb="5">
      <t>セツビ</t>
    </rPh>
    <rPh sb="6" eb="8">
      <t>ナイソウ</t>
    </rPh>
    <rPh sb="8" eb="9">
      <t>トウ</t>
    </rPh>
    <phoneticPr fontId="1"/>
  </si>
  <si>
    <t>建築設備・内装等の工事</t>
    <phoneticPr fontId="1"/>
  </si>
  <si>
    <t>⑥その他</t>
    <rPh sb="3" eb="4">
      <t>タ</t>
    </rPh>
    <phoneticPr fontId="1"/>
  </si>
  <si>
    <t>その他の工事</t>
    <phoneticPr fontId="1"/>
  </si>
  <si>
    <t>(</t>
    <phoneticPr fontId="1"/>
  </si>
  <si>
    <t>特定建設資材廃棄物の種類ごとの量の見込み並びに特定建設資材が使用される建築物の部分及び特定建設資材廃棄物の発生が見込まれる建築物の部分</t>
    <phoneticPr fontId="1"/>
  </si>
  <si>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1"/>
  </si>
  <si>
    <t>⑥</t>
    <phoneticPr fontId="1"/>
  </si>
  <si>
    <t>（注）①造成等　②基礎　③上部構造部分・外装　④屋根　⑤建築設備・内装等　⑥その他</t>
    <phoneticPr fontId="1"/>
  </si>
  <si>
    <t>主任技術者（監理技術者）又は技術管理者の保有資格</t>
    <phoneticPr fontId="1"/>
  </si>
  <si>
    <t>別表３</t>
    <rPh sb="0" eb="1">
      <t>ベツ</t>
    </rPh>
    <rPh sb="1" eb="2">
      <t>ヒョウ</t>
    </rPh>
    <phoneticPr fontId="1"/>
  </si>
  <si>
    <t>建築物以外のものに係る解体工事又は新築工事等（土木工事等）</t>
    <rPh sb="0" eb="3">
      <t>ケンチクブツ</t>
    </rPh>
    <rPh sb="3" eb="5">
      <t>イガイ</t>
    </rPh>
    <rPh sb="9" eb="10">
      <t>カカワ</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1"/>
  </si>
  <si>
    <r>
      <t>工作物の構造</t>
    </r>
    <r>
      <rPr>
        <b/>
        <sz val="9"/>
        <color theme="4"/>
        <rFont val="ＭＳ 明朝"/>
        <family val="1"/>
        <charset val="128"/>
      </rPr>
      <t>（解体工事のみ）</t>
    </r>
    <rPh sb="0" eb="3">
      <t>コウサクブツ</t>
    </rPh>
    <rPh sb="4" eb="6">
      <t>コウゾウ</t>
    </rPh>
    <rPh sb="7" eb="9">
      <t>カイタイ</t>
    </rPh>
    <rPh sb="9" eb="11">
      <t>コウジ</t>
    </rPh>
    <phoneticPr fontId="1"/>
  </si>
  <si>
    <t>鉄筋コンクリート造</t>
    <rPh sb="0" eb="2">
      <t>テッキン</t>
    </rPh>
    <rPh sb="8" eb="9">
      <t>ゾウ</t>
    </rPh>
    <phoneticPr fontId="1"/>
  </si>
  <si>
    <t>工事の種類</t>
    <rPh sb="0" eb="2">
      <t>コウジ</t>
    </rPh>
    <rPh sb="3" eb="5">
      <t>シュルイ</t>
    </rPh>
    <phoneticPr fontId="1"/>
  </si>
  <si>
    <t>新築工事</t>
    <rPh sb="0" eb="2">
      <t>シンチク</t>
    </rPh>
    <rPh sb="2" eb="4">
      <t>コウジ</t>
    </rPh>
    <phoneticPr fontId="1"/>
  </si>
  <si>
    <t>維持・修繕工事</t>
    <rPh sb="0" eb="2">
      <t>イジ</t>
    </rPh>
    <rPh sb="3" eb="5">
      <t>シュウゼン</t>
    </rPh>
    <rPh sb="5" eb="7">
      <t>コウジ</t>
    </rPh>
    <phoneticPr fontId="1"/>
  </si>
  <si>
    <t>解体工事</t>
    <rPh sb="0" eb="2">
      <t>カイタイ</t>
    </rPh>
    <rPh sb="2" eb="4">
      <t>コウジ</t>
    </rPh>
    <phoneticPr fontId="1"/>
  </si>
  <si>
    <t>電気</t>
    <rPh sb="0" eb="2">
      <t>デンキ</t>
    </rPh>
    <phoneticPr fontId="1"/>
  </si>
  <si>
    <t>水道</t>
    <rPh sb="0" eb="2">
      <t>スイドウ</t>
    </rPh>
    <phoneticPr fontId="1"/>
  </si>
  <si>
    <t>ガス</t>
    <phoneticPr fontId="1"/>
  </si>
  <si>
    <t>下水道</t>
    <rPh sb="0" eb="3">
      <t>ゲスイドウ</t>
    </rPh>
    <phoneticPr fontId="1"/>
  </si>
  <si>
    <t>鉄道</t>
    <rPh sb="0" eb="2">
      <t>テツドウ</t>
    </rPh>
    <phoneticPr fontId="1"/>
  </si>
  <si>
    <t>電話</t>
    <rPh sb="0" eb="2">
      <t>デンワ</t>
    </rPh>
    <phoneticPr fontId="1"/>
  </si>
  <si>
    <r>
      <t>使用する特定建設資材の種類</t>
    </r>
    <r>
      <rPr>
        <sz val="10"/>
        <color theme="4"/>
        <rFont val="ＭＳ 明朝"/>
        <family val="1"/>
        <charset val="128"/>
      </rPr>
      <t xml:space="preserve">
</t>
    </r>
    <r>
      <rPr>
        <b/>
        <sz val="9"/>
        <color theme="4"/>
        <rFont val="ＭＳ 明朝"/>
        <family val="1"/>
        <charset val="128"/>
      </rPr>
      <t>（新築・維持・修繕工事のみ）</t>
    </r>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1"/>
  </si>
  <si>
    <t>工作物に
関する調査の結果</t>
    <rPh sb="0" eb="3">
      <t>コウサクブツ</t>
    </rPh>
    <rPh sb="5" eb="6">
      <t>カン</t>
    </rPh>
    <rPh sb="8" eb="10">
      <t>チョウサ</t>
    </rPh>
    <rPh sb="11" eb="13">
      <t>ケッカ</t>
    </rPh>
    <phoneticPr fontId="1"/>
  </si>
  <si>
    <t>工作物の状況</t>
    <rPh sb="0" eb="3">
      <t>コウサクブツ</t>
    </rPh>
    <rPh sb="4" eb="6">
      <t>ジョウキョウ</t>
    </rPh>
    <phoneticPr fontId="1"/>
  </si>
  <si>
    <t>工作物に関する調査の結果及び工事着手前に実施する措置の内容</t>
    <rPh sb="0" eb="3">
      <t>コウサクブツ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</si>
  <si>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工作物に関する調査の結果</t>
    <rPh sb="0" eb="3">
      <t>コウサクブツ</t>
    </rPh>
    <rPh sb="4" eb="5">
      <t>カン</t>
    </rPh>
    <rPh sb="7" eb="9">
      <t>チョウサ</t>
    </rPh>
    <rPh sb="10" eb="12">
      <t>ケッカ</t>
    </rPh>
    <phoneticPr fontId="1"/>
  </si>
  <si>
    <t>)</t>
    <phoneticPr fontId="1"/>
  </si>
  <si>
    <r>
      <t>特定建設資材への付着物</t>
    </r>
    <r>
      <rPr>
        <b/>
        <sz val="8"/>
        <color theme="4"/>
        <rFont val="ＭＳ 明朝"/>
        <family val="1"/>
        <charset val="128"/>
      </rPr>
      <t>(解体・維持・修繕工事のみ）</t>
    </r>
    <r>
      <rPr>
        <sz val="8"/>
        <rFont val="ＭＳ 明朝"/>
        <family val="1"/>
        <charset val="128"/>
      </rPr>
      <t>　</t>
    </r>
    <r>
      <rPr>
        <b/>
        <sz val="8"/>
        <rFont val="ＭＳ 明朝"/>
        <family val="1"/>
        <charset val="128"/>
      </rPr>
      <t>（石綿以外）</t>
    </r>
    <rPh sb="0" eb="2">
      <t>トクテイ</t>
    </rPh>
    <rPh sb="2" eb="3">
      <t>ケン</t>
    </rPh>
    <rPh sb="3" eb="4">
      <t>セツ</t>
    </rPh>
    <rPh sb="4" eb="6">
      <t>シザイ</t>
    </rPh>
    <rPh sb="8" eb="11">
      <t>フチャクブツ</t>
    </rPh>
    <rPh sb="12" eb="14">
      <t>カイタイ</t>
    </rPh>
    <rPh sb="15" eb="17">
      <t>イジ</t>
    </rPh>
    <rPh sb="18" eb="20">
      <t>シュウゼン</t>
    </rPh>
    <rPh sb="20" eb="22">
      <t>コウジ</t>
    </rPh>
    <rPh sb="27" eb="29">
      <t>セキメン</t>
    </rPh>
    <rPh sb="29" eb="31">
      <t>イガイ</t>
    </rPh>
    <phoneticPr fontId="1"/>
  </si>
  <si>
    <t>有</t>
    <phoneticPr fontId="1"/>
  </si>
  <si>
    <t>無</t>
    <phoneticPr fontId="1"/>
  </si>
  <si>
    <r>
      <t>他法令関係</t>
    </r>
    <r>
      <rPr>
        <b/>
        <sz val="9"/>
        <color theme="4"/>
        <rFont val="ＭＳ 明朝"/>
        <family val="1"/>
        <charset val="128"/>
      </rPr>
      <t>（解体・維持・修繕工事のみ）</t>
    </r>
    <rPh sb="0" eb="1">
      <t>タ</t>
    </rPh>
    <rPh sb="1" eb="3">
      <t>ホウレイ</t>
    </rPh>
    <rPh sb="3" eb="5">
      <t>カンケイ</t>
    </rPh>
    <rPh sb="6" eb="8">
      <t>カイタイ</t>
    </rPh>
    <rPh sb="9" eb="11">
      <t>イジ</t>
    </rPh>
    <rPh sb="12" eb="14">
      <t>シュウゼン</t>
    </rPh>
    <rPh sb="14" eb="16">
      <t>コウジ</t>
    </rPh>
    <phoneticPr fontId="1"/>
  </si>
  <si>
    <r>
      <t>石綿</t>
    </r>
    <r>
      <rPr>
        <sz val="7"/>
        <rFont val="ＭＳ 明朝"/>
        <family val="1"/>
        <charset val="128"/>
      </rPr>
      <t>（大気汚染防止法・労働安全衛生法石綿則）</t>
    </r>
    <rPh sb="0" eb="2">
      <t>セキメン</t>
    </rPh>
    <rPh sb="11" eb="13">
      <t>ロウドウ</t>
    </rPh>
    <phoneticPr fontId="1"/>
  </si>
  <si>
    <t>石綿に関する諸官庁届出</t>
    <phoneticPr fontId="1"/>
  </si>
  <si>
    <t>工程ごとの作業内容及び解体方法</t>
    <rPh sb="0" eb="2">
      <t>コウテイ</t>
    </rPh>
    <rPh sb="5" eb="7">
      <t>サギョウ</t>
    </rPh>
    <rPh sb="7" eb="9">
      <t>ナイヨウ</t>
    </rPh>
    <phoneticPr fontId="1"/>
  </si>
  <si>
    <t>分別解体等の方法
（解体工事のみ）</t>
    <phoneticPr fontId="1"/>
  </si>
  <si>
    <t>①仮設</t>
    <rPh sb="1" eb="3">
      <t>カセツ</t>
    </rPh>
    <phoneticPr fontId="1"/>
  </si>
  <si>
    <t>仮設工事</t>
    <rPh sb="0" eb="2">
      <t>カセツ</t>
    </rPh>
    <phoneticPr fontId="1"/>
  </si>
  <si>
    <t>②土工</t>
    <rPh sb="1" eb="3">
      <t>ドコウ</t>
    </rPh>
    <phoneticPr fontId="1"/>
  </si>
  <si>
    <t>土工事</t>
    <rPh sb="0" eb="1">
      <t>ド</t>
    </rPh>
    <phoneticPr fontId="1"/>
  </si>
  <si>
    <t>③基礎</t>
    <rPh sb="1" eb="3">
      <t>キソ</t>
    </rPh>
    <phoneticPr fontId="1"/>
  </si>
  <si>
    <t>基礎工事</t>
    <rPh sb="0" eb="2">
      <t>キソ</t>
    </rPh>
    <phoneticPr fontId="1"/>
  </si>
  <si>
    <t>④本体構造</t>
    <rPh sb="1" eb="3">
      <t>ホンタイ</t>
    </rPh>
    <rPh sb="3" eb="5">
      <t>コウゾウ</t>
    </rPh>
    <phoneticPr fontId="1"/>
  </si>
  <si>
    <t>本体構造の工事</t>
    <rPh sb="0" eb="2">
      <t>ホンタイ</t>
    </rPh>
    <rPh sb="2" eb="4">
      <t>コウゾウ</t>
    </rPh>
    <phoneticPr fontId="1"/>
  </si>
  <si>
    <t>⑤本体付属品</t>
    <rPh sb="1" eb="3">
      <t>ホンタイ</t>
    </rPh>
    <rPh sb="3" eb="5">
      <t>フゾク</t>
    </rPh>
    <rPh sb="5" eb="6">
      <t>ヒン</t>
    </rPh>
    <phoneticPr fontId="1"/>
  </si>
  <si>
    <t>本体付属品の工事</t>
    <rPh sb="0" eb="2">
      <t>ホンタイ</t>
    </rPh>
    <rPh sb="2" eb="4">
      <t>フゾク</t>
    </rPh>
    <rPh sb="4" eb="5">
      <t>ヒン</t>
    </rPh>
    <phoneticPr fontId="1"/>
  </si>
  <si>
    <r>
      <t xml:space="preserve">工事の工程の順序
</t>
    </r>
    <r>
      <rPr>
        <b/>
        <sz val="10"/>
        <color theme="4"/>
        <rFont val="ＭＳ 明朝"/>
        <family val="1"/>
        <charset val="128"/>
      </rPr>
      <t>（解体工事のみ）</t>
    </r>
    <rPh sb="0" eb="2">
      <t>コウジ</t>
    </rPh>
    <rPh sb="3" eb="5">
      <t>コウテイ</t>
    </rPh>
    <rPh sb="6" eb="8">
      <t>ジュンジョ</t>
    </rPh>
    <phoneticPr fontId="1"/>
  </si>
  <si>
    <t>上の工程における⑤→④→③の順序</t>
    <rPh sb="0" eb="1">
      <t>ウエ</t>
    </rPh>
    <rPh sb="2" eb="4">
      <t>コウテイ</t>
    </rPh>
    <rPh sb="14" eb="16">
      <t>ジュンジョ</t>
    </rPh>
    <phoneticPr fontId="1"/>
  </si>
  <si>
    <r>
      <t>工作物に用いられた建設資材の量
の見込み</t>
    </r>
    <r>
      <rPr>
        <b/>
        <sz val="9"/>
        <color theme="4"/>
        <rFont val="ＭＳ 明朝"/>
        <family val="1"/>
        <charset val="128"/>
      </rPr>
      <t>（解体工事のみ）</t>
    </r>
    <phoneticPr fontId="1"/>
  </si>
  <si>
    <r>
      <t>特定建設資材廃棄物の種類ごとの量の見込み（全工事）並びに特定建設資材が使用される工作物の部分</t>
    </r>
    <r>
      <rPr>
        <b/>
        <sz val="9"/>
        <color theme="4"/>
        <rFont val="ＭＳ 明朝"/>
        <family val="1"/>
        <charset val="128"/>
      </rPr>
      <t>（新築・維持・修繕工事のみ）</t>
    </r>
    <r>
      <rPr>
        <sz val="9"/>
        <rFont val="ＭＳ 明朝"/>
        <family val="1"/>
        <charset val="128"/>
      </rPr>
      <t>及び特定建設資材廃棄物の発生が見込まれる工作物の部分</t>
    </r>
    <r>
      <rPr>
        <b/>
        <sz val="9"/>
        <color theme="4"/>
        <rFont val="ＭＳ 明朝"/>
        <family val="1"/>
        <charset val="128"/>
      </rPr>
      <t>（維持・修繕・解体工事のみ）</t>
    </r>
    <phoneticPr fontId="1"/>
  </si>
  <si>
    <t>（注）①仮設　②土工　③基礎　④本体構造　⑤本体付属品　⑥その他</t>
    <phoneticPr fontId="1"/>
  </si>
  <si>
    <t>Ver</t>
    <phoneticPr fontId="1"/>
  </si>
  <si>
    <t>試運転での意見を反映</t>
    <rPh sb="0" eb="3">
      <t>シウンテン</t>
    </rPh>
    <rPh sb="5" eb="7">
      <t>イケン</t>
    </rPh>
    <rPh sb="8" eb="10">
      <t>ハンエイ</t>
    </rPh>
    <phoneticPr fontId="1"/>
  </si>
  <si>
    <t>修正内容</t>
    <rPh sb="0" eb="2">
      <t>シュウセイ</t>
    </rPh>
    <rPh sb="2" eb="4">
      <t>ナイヨウ</t>
    </rPh>
    <phoneticPr fontId="1"/>
  </si>
  <si>
    <t>※黄色のセルは手入力です。　※白の項目は数式が入っています</t>
    <rPh sb="1" eb="3">
      <t>キイロ</t>
    </rPh>
    <rPh sb="7" eb="8">
      <t>テ</t>
    </rPh>
    <rPh sb="8" eb="10">
      <t>ニュウリョク</t>
    </rPh>
    <phoneticPr fontId="1"/>
  </si>
  <si>
    <t>届出日（参考）</t>
    <rPh sb="0" eb="1">
      <t>トドケ</t>
    </rPh>
    <rPh sb="1" eb="2">
      <t>デ</t>
    </rPh>
    <rPh sb="2" eb="3">
      <t>ビ</t>
    </rPh>
    <rPh sb="4" eb="6">
      <t>サンコウ</t>
    </rPh>
    <phoneticPr fontId="1"/>
  </si>
  <si>
    <t>種別（R4～）</t>
    <phoneticPr fontId="1"/>
  </si>
  <si>
    <t>申請方法</t>
    <phoneticPr fontId="1"/>
  </si>
  <si>
    <t>受付番号</t>
    <phoneticPr fontId="1"/>
  </si>
  <si>
    <t>電子</t>
    <rPh sb="0" eb="2">
      <t>デンシ</t>
    </rPh>
    <phoneticPr fontId="1"/>
  </si>
  <si>
    <t>届出</t>
    <rPh sb="0" eb="2">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</si>
</sst>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yyyy&quot;年&quot;m&quot;月&quot;d&quot;日&quot;;@"/>
    <numFmt numFmtId="178" formatCode="#,##0.0_ "/>
    <numFmt numFmtId="179" formatCode="[$-411]ggge&quot;年&quot;m&quot;月&quot;d&quot;日&quot;;@"/>
  </numFmts>
  <fonts count="33">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10"/>
      <name val="ＭＳ 明朝"/>
      <family val="1"/>
      <charset val="128"/>
    </font>
    <font>
      <sz val="16"/>
      <name val="ＭＳ 明朝"/>
      <family val="1"/>
      <charset val="128"/>
    </font>
    <font>
      <u/>
      <sz val="10"/>
      <name val="ＭＳ 明朝"/>
      <family val="1"/>
      <charset val="128"/>
    </font>
    <font>
      <b/>
      <sz val="9"/>
      <name val="ＭＳ 明朝"/>
      <family val="1"/>
      <charset val="128"/>
    </font>
    <font>
      <sz val="14"/>
      <name val="ＭＳ Ｐゴシック"/>
      <family val="3"/>
      <charset val="128"/>
    </font>
    <font>
      <b/>
      <sz val="10"/>
      <color rgb="FFFF0000"/>
      <name val="ＭＳ 明朝"/>
      <family val="1"/>
      <charset val="128"/>
    </font>
    <font>
      <sz val="9"/>
      <color indexed="81"/>
      <name val="MS P ゴシック"/>
      <family val="3"/>
      <charset val="128"/>
    </font>
    <font>
      <b/>
      <sz val="9"/>
      <color indexed="81"/>
      <name val="MS P ゴシック"/>
      <family val="3"/>
      <charset val="128"/>
    </font>
    <font>
      <b/>
      <u/>
      <sz val="12"/>
      <color rgb="FFFF0000"/>
      <name val="ＭＳ 明朝"/>
      <family val="1"/>
      <charset val="128"/>
    </font>
    <font>
      <sz val="10"/>
      <color theme="1"/>
      <name val="ＭＳ 明朝"/>
      <family val="1"/>
      <charset val="128"/>
    </font>
    <font>
      <sz val="11"/>
      <name val="ＭＳ 明朝"/>
      <family val="1"/>
      <charset val="128"/>
    </font>
    <font>
      <sz val="10"/>
      <color rgb="FFFF0000"/>
      <name val="ＭＳ 明朝"/>
      <family val="1"/>
      <charset val="128"/>
    </font>
    <font>
      <sz val="10"/>
      <name val="ＭＳ Ｐゴシック"/>
      <family val="3"/>
      <charset val="128"/>
      <scheme val="minor"/>
    </font>
    <font>
      <b/>
      <sz val="8"/>
      <name val="ＭＳ 明朝"/>
      <family val="1"/>
      <charset val="128"/>
    </font>
    <font>
      <sz val="10"/>
      <name val="ＭＳ ゴシック"/>
      <family val="3"/>
      <charset val="128"/>
    </font>
    <font>
      <sz val="9"/>
      <color rgb="FFFF0000"/>
      <name val="ＭＳ 明朝"/>
      <family val="1"/>
      <charset val="128"/>
    </font>
    <font>
      <b/>
      <sz val="9"/>
      <color rgb="FFFF0000"/>
      <name val="ＭＳ 明朝"/>
      <family val="1"/>
      <charset val="128"/>
    </font>
    <font>
      <sz val="9"/>
      <name val="ＭＳ Ｐ明朝"/>
      <family val="1"/>
      <charset val="128"/>
    </font>
    <font>
      <sz val="12"/>
      <name val="ＭＳ 明朝"/>
      <family val="1"/>
      <charset val="128"/>
    </font>
    <font>
      <b/>
      <u/>
      <sz val="11"/>
      <color theme="4"/>
      <name val="ＭＳ 明朝"/>
      <family val="1"/>
      <charset val="128"/>
    </font>
    <font>
      <b/>
      <sz val="10"/>
      <color rgb="FF0070C0"/>
      <name val="ＭＳ 明朝"/>
      <family val="1"/>
      <charset val="128"/>
    </font>
    <font>
      <b/>
      <sz val="8"/>
      <color theme="4"/>
      <name val="ＭＳ 明朝"/>
      <family val="1"/>
      <charset val="128"/>
    </font>
    <font>
      <b/>
      <sz val="10"/>
      <color theme="4"/>
      <name val="ＭＳ 明朝"/>
      <family val="1"/>
      <charset val="128"/>
    </font>
    <font>
      <b/>
      <sz val="9"/>
      <color theme="4"/>
      <name val="ＭＳ 明朝"/>
      <family val="1"/>
      <charset val="128"/>
    </font>
    <font>
      <sz val="11"/>
      <name val="ＭＳ Ｐゴシック"/>
      <family val="3"/>
      <charset val="128"/>
      <scheme val="minor"/>
    </font>
    <font>
      <b/>
      <sz val="10"/>
      <name val="ＭＳ 明朝"/>
      <family val="1"/>
      <charset val="128"/>
    </font>
    <font>
      <sz val="10"/>
      <color theme="4"/>
      <name val="ＭＳ 明朝"/>
      <family val="1"/>
      <charset val="128"/>
    </font>
    <font>
      <sz val="7"/>
      <name val="ＭＳ 明朝"/>
      <family val="1"/>
      <charset val="128"/>
    </font>
    <font>
      <sz val="9"/>
      <color theme="4"/>
      <name val="ＭＳ 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2065187536243"/>
        <bgColor indexed="64"/>
      </patternFill>
    </fill>
    <fill>
      <patternFill patternType="solid">
        <fgColor theme="4" tint="0.79998168889431442"/>
        <bgColor indexed="64"/>
      </patternFill>
    </fill>
    <fill>
      <patternFill patternType="solid">
        <fgColor theme="0" tint="-0.249977111117893"/>
        <bgColor indexed="64"/>
      </patternFill>
    </fill>
  </fills>
  <borders count="79">
    <border>
      <left/>
      <right/>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hair">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hair">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top style="hair">
        <color indexed="64"/>
      </top>
      <bottom/>
      <diagonal/>
    </border>
  </borders>
  <cellStyleXfs count="1">
    <xf numFmtId="0" fontId="0" fillId="0" borderId="0"/>
  </cellStyleXfs>
  <cellXfs count="560">
    <xf numFmtId="0" fontId="0" fillId="0" borderId="0" xfId="0"/>
    <xf numFmtId="0" fontId="4" fillId="0" borderId="0" xfId="0" applyFont="1"/>
    <xf numFmtId="0" fontId="5" fillId="0" borderId="0" xfId="0" applyFont="1" applyAlignment="1"/>
    <xf numFmtId="0" fontId="4" fillId="0" borderId="0" xfId="0" applyFont="1" applyFill="1"/>
    <xf numFmtId="0" fontId="4" fillId="0" borderId="0" xfId="0" applyFont="1" applyBorder="1" applyAlignment="1"/>
    <xf numFmtId="0" fontId="4" fillId="0" borderId="0" xfId="0" applyFont="1" applyBorder="1" applyAlignment="1">
      <alignment horizontal="left"/>
    </xf>
    <xf numFmtId="0" fontId="4" fillId="0" borderId="0" xfId="0" applyFont="1" applyAlignment="1"/>
    <xf numFmtId="0" fontId="6" fillId="0" borderId="0" xfId="0" applyFont="1" applyFill="1" applyBorder="1" applyAlignment="1"/>
    <xf numFmtId="0" fontId="3" fillId="0" borderId="0" xfId="0" applyFont="1" applyAlignment="1">
      <alignment horizontal="left"/>
    </xf>
    <xf numFmtId="0" fontId="3" fillId="0" borderId="0" xfId="0" applyFont="1" applyAlignment="1"/>
    <xf numFmtId="0" fontId="4" fillId="0" borderId="0" xfId="0" applyFont="1" applyFill="1" applyBorder="1" applyAlignment="1"/>
    <xf numFmtId="0" fontId="2" fillId="0" borderId="0" xfId="0" applyFont="1" applyAlignment="1">
      <alignment wrapText="1"/>
    </xf>
    <xf numFmtId="0" fontId="4" fillId="0" borderId="2" xfId="0" applyFont="1" applyFill="1" applyBorder="1" applyAlignment="1"/>
    <xf numFmtId="0" fontId="4" fillId="0" borderId="3" xfId="0" applyFont="1" applyFill="1" applyBorder="1" applyAlignment="1"/>
    <xf numFmtId="0" fontId="4" fillId="0" borderId="0" xfId="0" applyFont="1" applyAlignment="1">
      <alignment horizontal="left"/>
    </xf>
    <xf numFmtId="0" fontId="4" fillId="0" borderId="0" xfId="0" applyFont="1" applyAlignment="1">
      <alignment horizontal="center"/>
    </xf>
    <xf numFmtId="0" fontId="4" fillId="0" borderId="0" xfId="0" applyFont="1" applyBorder="1" applyAlignment="1">
      <alignment horizontal="left"/>
    </xf>
    <xf numFmtId="0" fontId="4" fillId="0" borderId="0" xfId="0" applyFont="1" applyAlignment="1">
      <alignment horizontal="right"/>
    </xf>
    <xf numFmtId="0" fontId="0" fillId="0" borderId="0" xfId="0" applyAlignment="1">
      <alignment vertical="center"/>
    </xf>
    <xf numFmtId="0" fontId="0" fillId="3" borderId="4" xfId="0" applyFill="1" applyBorder="1"/>
    <xf numFmtId="0" fontId="0" fillId="0" borderId="4" xfId="0" applyBorder="1"/>
    <xf numFmtId="0" fontId="0" fillId="4" borderId="4" xfId="0" applyFill="1" applyBorder="1" applyAlignment="1">
      <alignment vertical="center"/>
    </xf>
    <xf numFmtId="0" fontId="8" fillId="0" borderId="0" xfId="0" applyFont="1"/>
    <xf numFmtId="0" fontId="4" fillId="2" borderId="0" xfId="0" applyFont="1" applyFill="1" applyBorder="1" applyAlignment="1">
      <alignment horizontal="left"/>
    </xf>
    <xf numFmtId="0" fontId="4" fillId="0" borderId="0" xfId="0" applyFont="1" applyFill="1" applyAlignment="1"/>
    <xf numFmtId="0" fontId="2" fillId="0" borderId="0" xfId="0" applyFont="1" applyAlignment="1"/>
    <xf numFmtId="0" fontId="4" fillId="0" borderId="0" xfId="0" applyFont="1" applyAlignment="1">
      <alignment wrapText="1"/>
    </xf>
    <xf numFmtId="0" fontId="4" fillId="0" borderId="0" xfId="0" applyFont="1" applyBorder="1" applyAlignment="1">
      <alignment horizontal="left" wrapText="1"/>
    </xf>
    <xf numFmtId="0" fontId="4" fillId="0" borderId="0" xfId="0" applyFont="1" applyBorder="1" applyAlignment="1">
      <alignment wrapText="1"/>
    </xf>
    <xf numFmtId="0" fontId="4" fillId="0" borderId="2" xfId="0" applyFont="1" applyBorder="1" applyAlignment="1"/>
    <xf numFmtId="0" fontId="4" fillId="0" borderId="1" xfId="0" applyFont="1" applyBorder="1" applyAlignment="1"/>
    <xf numFmtId="176" fontId="0" fillId="0" borderId="4" xfId="0" applyNumberFormat="1" applyBorder="1"/>
    <xf numFmtId="0" fontId="4" fillId="0" borderId="0" xfId="0" applyFont="1" applyFill="1" applyBorder="1" applyAlignment="1">
      <alignment horizontal="left"/>
    </xf>
    <xf numFmtId="0" fontId="0" fillId="0" borderId="5" xfId="0" applyBorder="1"/>
    <xf numFmtId="0" fontId="0" fillId="0" borderId="6" xfId="0" applyBorder="1"/>
    <xf numFmtId="0" fontId="0" fillId="0" borderId="7" xfId="0" applyBorder="1"/>
    <xf numFmtId="0" fontId="9" fillId="0" borderId="0" xfId="0" applyFont="1" applyAlignment="1">
      <alignment vertical="center"/>
    </xf>
    <xf numFmtId="0" fontId="12" fillId="0" borderId="0" xfId="0" applyFont="1" applyAlignment="1">
      <alignment vertical="center"/>
    </xf>
    <xf numFmtId="0" fontId="4" fillId="2" borderId="2" xfId="0" applyNumberFormat="1" applyFont="1" applyFill="1" applyBorder="1" applyAlignment="1"/>
    <xf numFmtId="0" fontId="4" fillId="0" borderId="2" xfId="0" applyNumberFormat="1" applyFont="1" applyFill="1" applyBorder="1" applyAlignment="1"/>
    <xf numFmtId="177" fontId="4" fillId="0" borderId="0" xfId="0" applyNumberFormat="1" applyFont="1" applyFill="1" applyBorder="1" applyAlignment="1"/>
    <xf numFmtId="177" fontId="9" fillId="0" borderId="0" xfId="0" applyNumberFormat="1" applyFont="1" applyAlignment="1">
      <alignment horizontal="left" vertical="center"/>
    </xf>
    <xf numFmtId="0" fontId="0" fillId="4" borderId="4" xfId="0" applyFill="1" applyBorder="1"/>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Alignment="1">
      <alignment horizontal="left" vertical="center"/>
    </xf>
    <xf numFmtId="0" fontId="14" fillId="0" borderId="0" xfId="0" applyFont="1" applyFill="1" applyAlignment="1">
      <alignment horizontal="right" vertical="center"/>
    </xf>
    <xf numFmtId="0" fontId="15" fillId="0" borderId="0" xfId="0" applyFont="1" applyFill="1" applyAlignment="1">
      <alignment horizontal="left" vertical="center"/>
    </xf>
    <xf numFmtId="0" fontId="5" fillId="0" borderId="0" xfId="0" applyFont="1" applyFill="1" applyBorder="1" applyAlignment="1">
      <alignment vertical="center"/>
    </xf>
    <xf numFmtId="0" fontId="4" fillId="2" borderId="15" xfId="0" applyFont="1" applyFill="1" applyBorder="1" applyAlignment="1" applyProtection="1">
      <alignment horizontal="right" vertical="center"/>
      <protection locked="0"/>
    </xf>
    <xf numFmtId="0" fontId="4" fillId="0" borderId="15" xfId="0" applyFont="1" applyFill="1" applyBorder="1" applyAlignment="1">
      <alignment horizontal="righ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9" fillId="0" borderId="0" xfId="0" applyFont="1" applyFill="1" applyAlignment="1">
      <alignment horizontal="left" vertical="center"/>
    </xf>
    <xf numFmtId="0" fontId="4" fillId="2" borderId="11" xfId="0" applyFont="1" applyFill="1" applyBorder="1" applyAlignment="1" applyProtection="1">
      <alignment horizontal="right" vertical="center"/>
      <protection locked="0"/>
    </xf>
    <xf numFmtId="0" fontId="4" fillId="0" borderId="20" xfId="0" applyFont="1" applyFill="1" applyBorder="1" applyAlignment="1">
      <alignment vertical="center"/>
    </xf>
    <xf numFmtId="0" fontId="4" fillId="0" borderId="0" xfId="0" applyFont="1" applyFill="1" applyBorder="1" applyAlignment="1">
      <alignment vertical="center"/>
    </xf>
    <xf numFmtId="0" fontId="4" fillId="0" borderId="26" xfId="0" applyFont="1" applyFill="1" applyBorder="1" applyAlignment="1">
      <alignment vertical="center"/>
    </xf>
    <xf numFmtId="0" fontId="4" fillId="0" borderId="1" xfId="0" applyFont="1" applyFill="1" applyBorder="1" applyAlignment="1">
      <alignment horizontal="center" vertical="center"/>
    </xf>
    <xf numFmtId="0" fontId="4" fillId="0" borderId="31" xfId="0" applyFont="1" applyFill="1" applyBorder="1" applyAlignment="1">
      <alignment horizontal="center" vertical="center"/>
    </xf>
    <xf numFmtId="0" fontId="4" fillId="2" borderId="32" xfId="0" applyFont="1" applyFill="1" applyBorder="1" applyAlignment="1" applyProtection="1">
      <alignment horizontal="right" vertical="top"/>
      <protection locked="0"/>
    </xf>
    <xf numFmtId="0" fontId="4" fillId="2" borderId="32" xfId="0" applyFont="1" applyFill="1" applyBorder="1" applyAlignment="1" applyProtection="1">
      <alignment vertical="top"/>
      <protection locked="0"/>
    </xf>
    <xf numFmtId="0" fontId="4" fillId="0" borderId="32" xfId="0" applyFont="1" applyFill="1" applyBorder="1" applyAlignment="1">
      <alignment vertical="top"/>
    </xf>
    <xf numFmtId="0" fontId="4" fillId="0" borderId="35" xfId="0" applyFont="1" applyFill="1" applyBorder="1" applyAlignment="1">
      <alignment vertical="top"/>
    </xf>
    <xf numFmtId="0" fontId="4" fillId="0" borderId="24" xfId="0" applyFont="1" applyFill="1" applyBorder="1" applyAlignment="1">
      <alignment vertical="top"/>
    </xf>
    <xf numFmtId="0" fontId="4" fillId="0" borderId="0" xfId="0" applyFont="1" applyFill="1" applyBorder="1" applyAlignment="1">
      <alignment vertical="top"/>
    </xf>
    <xf numFmtId="0" fontId="4" fillId="0" borderId="0" xfId="0" applyFont="1" applyFill="1" applyBorder="1" applyAlignment="1">
      <alignment horizontal="right" vertical="top"/>
    </xf>
    <xf numFmtId="0" fontId="4" fillId="0" borderId="39" xfId="0" applyFont="1" applyFill="1" applyBorder="1" applyAlignment="1">
      <alignment vertical="top"/>
    </xf>
    <xf numFmtId="0" fontId="4" fillId="0" borderId="11" xfId="0" applyFont="1" applyFill="1" applyBorder="1" applyAlignment="1">
      <alignment vertical="top"/>
    </xf>
    <xf numFmtId="0" fontId="4" fillId="0" borderId="11" xfId="0" applyFont="1" applyFill="1" applyBorder="1" applyAlignment="1">
      <alignment vertical="center"/>
    </xf>
    <xf numFmtId="0" fontId="4" fillId="0" borderId="20" xfId="0" applyFont="1" applyFill="1" applyBorder="1" applyAlignment="1">
      <alignment vertical="top"/>
    </xf>
    <xf numFmtId="0" fontId="15" fillId="0" borderId="0" xfId="0" applyFont="1" applyFill="1" applyBorder="1" applyAlignment="1">
      <alignment horizontal="left" vertical="center"/>
    </xf>
    <xf numFmtId="0" fontId="4" fillId="0" borderId="1" xfId="0" applyFont="1" applyFill="1" applyBorder="1" applyAlignment="1">
      <alignment horizontal="left" vertical="center"/>
    </xf>
    <xf numFmtId="0" fontId="4" fillId="0" borderId="32" xfId="0" applyFont="1" applyFill="1" applyBorder="1" applyAlignment="1">
      <alignment horizontal="left" vertical="top"/>
    </xf>
    <xf numFmtId="0" fontId="4" fillId="2" borderId="0" xfId="0" applyFont="1" applyFill="1" applyBorder="1" applyAlignment="1" applyProtection="1">
      <alignment horizontal="right" vertical="top"/>
      <protection locked="0"/>
    </xf>
    <xf numFmtId="0" fontId="4" fillId="0" borderId="0" xfId="0" applyFont="1" applyFill="1" applyBorder="1" applyAlignment="1">
      <alignment horizontal="left" vertical="top"/>
    </xf>
    <xf numFmtId="0" fontId="4" fillId="2" borderId="34" xfId="0" applyFont="1" applyFill="1" applyBorder="1" applyAlignment="1" applyProtection="1">
      <alignment horizontal="right" vertical="center"/>
      <protection locked="0"/>
    </xf>
    <xf numFmtId="0" fontId="4" fillId="0" borderId="32" xfId="0" applyFont="1" applyFill="1" applyBorder="1" applyAlignment="1">
      <alignment horizontal="left" vertical="center"/>
    </xf>
    <xf numFmtId="0" fontId="4" fillId="2" borderId="30" xfId="0" applyFont="1" applyFill="1" applyBorder="1" applyAlignment="1" applyProtection="1">
      <alignment horizontal="right" vertical="center"/>
      <protection locked="0"/>
    </xf>
    <xf numFmtId="0" fontId="3" fillId="0" borderId="1" xfId="0" applyFont="1" applyFill="1" applyBorder="1" applyAlignment="1">
      <alignment vertical="top"/>
    </xf>
    <xf numFmtId="0" fontId="4" fillId="0" borderId="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2" xfId="0" applyFont="1" applyFill="1" applyBorder="1" applyAlignment="1">
      <alignment vertical="top"/>
    </xf>
    <xf numFmtId="0" fontId="3" fillId="0" borderId="33" xfId="0" applyFont="1" applyFill="1" applyBorder="1" applyAlignment="1">
      <alignment vertical="top"/>
    </xf>
    <xf numFmtId="0" fontId="4" fillId="0" borderId="23" xfId="0" applyFont="1" applyFill="1" applyBorder="1" applyAlignment="1">
      <alignment vertical="top"/>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4" fillId="0" borderId="0" xfId="0" applyFont="1" applyFill="1" applyBorder="1" applyAlignment="1" applyProtection="1">
      <alignment horizontal="right" vertical="center"/>
      <protection locked="0"/>
    </xf>
    <xf numFmtId="0" fontId="4" fillId="0" borderId="0" xfId="0" applyFont="1" applyFill="1" applyBorder="1" applyAlignment="1">
      <alignment horizontal="right" vertical="center"/>
    </xf>
    <xf numFmtId="0" fontId="4" fillId="0" borderId="1" xfId="0" applyFont="1" applyFill="1" applyBorder="1" applyAlignment="1">
      <alignment horizontal="right" vertical="top"/>
    </xf>
    <xf numFmtId="0" fontId="4" fillId="0" borderId="1" xfId="0" applyFont="1" applyFill="1" applyBorder="1" applyAlignment="1">
      <alignment vertical="top"/>
    </xf>
    <xf numFmtId="0" fontId="4" fillId="0" borderId="29" xfId="0" applyFont="1" applyFill="1" applyBorder="1" applyAlignment="1">
      <alignment vertical="top"/>
    </xf>
    <xf numFmtId="0" fontId="4" fillId="0" borderId="6" xfId="0" applyFont="1" applyFill="1" applyBorder="1" applyAlignment="1">
      <alignment horizontal="left" vertical="top" wrapText="1"/>
    </xf>
    <xf numFmtId="0" fontId="4" fillId="0" borderId="34" xfId="0" applyFont="1" applyFill="1" applyBorder="1" applyAlignment="1">
      <alignment horizontal="right" vertical="center"/>
    </xf>
    <xf numFmtId="0" fontId="4" fillId="0" borderId="32" xfId="0" applyFont="1" applyFill="1" applyBorder="1" applyAlignment="1">
      <alignment vertical="top" wrapText="1"/>
    </xf>
    <xf numFmtId="0" fontId="4" fillId="0" borderId="33" xfId="0" applyFont="1" applyFill="1" applyBorder="1" applyAlignment="1">
      <alignment vertical="top" wrapText="1"/>
    </xf>
    <xf numFmtId="0" fontId="3" fillId="0" borderId="34" xfId="0" applyFont="1" applyFill="1" applyBorder="1" applyAlignment="1" applyProtection="1">
      <alignment horizontal="center" vertical="center"/>
      <protection locked="0"/>
    </xf>
    <xf numFmtId="0" fontId="3" fillId="0" borderId="35" xfId="0" applyFont="1" applyFill="1" applyBorder="1" applyAlignment="1">
      <alignment vertical="center"/>
    </xf>
    <xf numFmtId="0" fontId="4" fillId="0" borderId="24" xfId="0" applyFont="1" applyFill="1" applyBorder="1" applyAlignment="1">
      <alignment horizontal="left" vertical="top" wrapText="1"/>
    </xf>
    <xf numFmtId="0" fontId="3" fillId="0" borderId="24" xfId="0" applyFont="1" applyFill="1" applyBorder="1" applyAlignment="1">
      <alignment horizontal="center" vertical="center"/>
    </xf>
    <xf numFmtId="0" fontId="19" fillId="0" borderId="0" xfId="0" applyFont="1" applyFill="1" applyBorder="1" applyAlignment="1">
      <alignment horizontal="left" vertical="center"/>
    </xf>
    <xf numFmtId="0" fontId="3" fillId="0" borderId="0" xfId="0" applyFont="1" applyFill="1" applyBorder="1" applyAlignment="1">
      <alignment vertical="top"/>
    </xf>
    <xf numFmtId="0" fontId="18" fillId="0" borderId="0" xfId="0" applyFont="1" applyFill="1" applyBorder="1" applyAlignment="1">
      <alignment vertical="top"/>
    </xf>
    <xf numFmtId="0" fontId="18" fillId="0" borderId="23" xfId="0" applyFont="1" applyFill="1" applyBorder="1" applyAlignment="1">
      <alignment vertical="top"/>
    </xf>
    <xf numFmtId="0" fontId="3" fillId="0" borderId="0" xfId="0" applyFont="1" applyFill="1" applyBorder="1" applyAlignment="1" applyProtection="1">
      <alignment horizontal="center" vertical="top"/>
      <protection locked="0"/>
    </xf>
    <xf numFmtId="0" fontId="3" fillId="0" borderId="26" xfId="0" applyFont="1" applyFill="1" applyBorder="1" applyAlignment="1">
      <alignment vertical="center"/>
    </xf>
    <xf numFmtId="0" fontId="20" fillId="0" borderId="0" xfId="0" applyFont="1" applyFill="1" applyBorder="1" applyAlignment="1">
      <alignment horizontal="left" vertical="center"/>
    </xf>
    <xf numFmtId="0" fontId="4" fillId="0" borderId="7" xfId="0" applyFont="1" applyFill="1" applyBorder="1" applyAlignment="1">
      <alignment horizontal="left" vertical="top" wrapText="1"/>
    </xf>
    <xf numFmtId="0" fontId="4" fillId="0" borderId="30" xfId="0" applyFont="1" applyFill="1" applyBorder="1" applyAlignment="1">
      <alignment vertical="top"/>
    </xf>
    <xf numFmtId="0" fontId="3" fillId="2" borderId="34"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23" xfId="0" applyFont="1" applyFill="1" applyBorder="1" applyAlignment="1">
      <alignment vertical="center" wrapText="1"/>
    </xf>
    <xf numFmtId="0" fontId="3" fillId="0" borderId="30" xfId="0" applyFont="1" applyFill="1" applyBorder="1" applyAlignment="1">
      <alignment horizontal="center" vertical="center"/>
    </xf>
    <xf numFmtId="0" fontId="3" fillId="0" borderId="1" xfId="0" applyFont="1" applyFill="1" applyBorder="1" applyAlignment="1">
      <alignment vertical="center"/>
    </xf>
    <xf numFmtId="0" fontId="3" fillId="0" borderId="31" xfId="0" applyFont="1" applyFill="1" applyBorder="1" applyAlignment="1">
      <alignment horizontal="left" vertical="center" wrapText="1"/>
    </xf>
    <xf numFmtId="0" fontId="4" fillId="0" borderId="33" xfId="0" applyFont="1" applyFill="1" applyBorder="1" applyAlignment="1">
      <alignment vertical="top"/>
    </xf>
    <xf numFmtId="0" fontId="4" fillId="2" borderId="39" xfId="0" applyFont="1" applyFill="1" applyBorder="1" applyAlignment="1" applyProtection="1">
      <alignment horizontal="right" vertical="center"/>
      <protection locked="0"/>
    </xf>
    <xf numFmtId="0" fontId="4" fillId="0" borderId="11" xfId="0" applyFont="1" applyFill="1" applyBorder="1" applyAlignment="1">
      <alignment horizontal="left" vertical="center"/>
    </xf>
    <xf numFmtId="0" fontId="4" fillId="0" borderId="38" xfId="0" applyFont="1" applyFill="1" applyBorder="1" applyAlignment="1">
      <alignment vertical="top"/>
    </xf>
    <xf numFmtId="0" fontId="3" fillId="0" borderId="39"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4" fillId="0" borderId="34" xfId="0" applyFont="1" applyFill="1" applyBorder="1" applyAlignment="1"/>
    <xf numFmtId="0" fontId="4" fillId="0" borderId="32" xfId="0" applyFont="1" applyFill="1" applyBorder="1" applyAlignment="1"/>
    <xf numFmtId="0" fontId="4" fillId="0" borderId="32" xfId="0" applyFont="1" applyFill="1" applyBorder="1" applyAlignment="1" applyProtection="1"/>
    <xf numFmtId="0" fontId="4" fillId="0" borderId="33" xfId="0" applyFont="1" applyFill="1" applyBorder="1" applyAlignment="1"/>
    <xf numFmtId="0" fontId="3" fillId="0" borderId="34" xfId="0" applyFont="1" applyFill="1" applyBorder="1" applyAlignment="1" applyProtection="1">
      <alignment horizontal="left" vertical="top"/>
      <protection locked="0"/>
    </xf>
    <xf numFmtId="0" fontId="3" fillId="0" borderId="35" xfId="0" applyFont="1" applyFill="1" applyBorder="1" applyAlignment="1">
      <alignment vertical="top"/>
    </xf>
    <xf numFmtId="0" fontId="4" fillId="2" borderId="24" xfId="0" applyFont="1" applyFill="1" applyBorder="1" applyAlignment="1" applyProtection="1">
      <alignment vertical="top"/>
      <protection locked="0"/>
    </xf>
    <xf numFmtId="0" fontId="4" fillId="0" borderId="23" xfId="0" applyFont="1" applyFill="1" applyBorder="1" applyAlignment="1"/>
    <xf numFmtId="0" fontId="3" fillId="0" borderId="0" xfId="0" applyFont="1" applyFill="1" applyBorder="1" applyAlignment="1" applyProtection="1">
      <alignment horizontal="left" vertical="top"/>
      <protection locked="0"/>
    </xf>
    <xf numFmtId="0" fontId="3" fillId="0" borderId="0" xfId="0" applyFont="1" applyFill="1" applyBorder="1" applyAlignment="1">
      <alignment horizontal="left" vertical="center"/>
    </xf>
    <xf numFmtId="0" fontId="3" fillId="0" borderId="26" xfId="0" applyFont="1" applyFill="1" applyBorder="1" applyAlignment="1">
      <alignment vertical="top"/>
    </xf>
    <xf numFmtId="0" fontId="4" fillId="0" borderId="30" xfId="0" applyFont="1" applyFill="1" applyBorder="1" applyAlignment="1"/>
    <xf numFmtId="0" fontId="4" fillId="0" borderId="1" xfId="0" applyFont="1" applyFill="1" applyBorder="1" applyAlignment="1"/>
    <xf numFmtId="0" fontId="4" fillId="0" borderId="29" xfId="0" applyFont="1" applyFill="1" applyBorder="1" applyAlignment="1"/>
    <xf numFmtId="0" fontId="2" fillId="0" borderId="31" xfId="0" applyFont="1" applyFill="1" applyBorder="1" applyAlignment="1">
      <alignment vertical="top"/>
    </xf>
    <xf numFmtId="0" fontId="4" fillId="2" borderId="30" xfId="0" applyFont="1" applyFill="1" applyBorder="1" applyAlignment="1" applyProtection="1">
      <alignment vertical="center"/>
      <protection locked="0"/>
    </xf>
    <xf numFmtId="0" fontId="4" fillId="2" borderId="1" xfId="0" applyFont="1" applyFill="1" applyBorder="1" applyAlignment="1" applyProtection="1">
      <alignment vertical="top"/>
      <protection locked="0"/>
    </xf>
    <xf numFmtId="0" fontId="4" fillId="0" borderId="1" xfId="0" applyFont="1" applyFill="1" applyBorder="1" applyAlignment="1" applyProtection="1">
      <alignment vertical="top"/>
      <protection locked="0"/>
    </xf>
    <xf numFmtId="0" fontId="3" fillId="0" borderId="30" xfId="0"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0" fontId="3" fillId="0" borderId="31" xfId="0" applyFont="1" applyFill="1" applyBorder="1" applyAlignment="1">
      <alignment vertical="top"/>
    </xf>
    <xf numFmtId="0" fontId="4" fillId="0" borderId="3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11" xfId="0" applyFont="1" applyFill="1" applyBorder="1" applyAlignment="1">
      <alignment horizontal="left" vertical="center"/>
    </xf>
    <xf numFmtId="0" fontId="3" fillId="0" borderId="11" xfId="0" applyFont="1" applyFill="1" applyBorder="1" applyAlignment="1">
      <alignment vertical="top"/>
    </xf>
    <xf numFmtId="0" fontId="3" fillId="0" borderId="20" xfId="0" applyFont="1" applyFill="1" applyBorder="1" applyAlignment="1">
      <alignment vertical="top"/>
    </xf>
    <xf numFmtId="0" fontId="4" fillId="2" borderId="15" xfId="0" applyFont="1" applyFill="1" applyBorder="1" applyAlignment="1" applyProtection="1">
      <protection locked="0"/>
    </xf>
    <xf numFmtId="0" fontId="4" fillId="0" borderId="15" xfId="0" applyFont="1" applyFill="1" applyBorder="1" applyAlignment="1"/>
    <xf numFmtId="0" fontId="4" fillId="0" borderId="16" xfId="0" applyFont="1" applyFill="1" applyBorder="1" applyAlignment="1"/>
    <xf numFmtId="0" fontId="4" fillId="2" borderId="0" xfId="0" applyFont="1" applyFill="1" applyBorder="1" applyAlignment="1" applyProtection="1">
      <alignment vertical="top"/>
      <protection locked="0"/>
    </xf>
    <xf numFmtId="0" fontId="4" fillId="0" borderId="26" xfId="0" applyFont="1" applyFill="1" applyBorder="1" applyAlignment="1"/>
    <xf numFmtId="0" fontId="4" fillId="0" borderId="56" xfId="0" applyFont="1" applyFill="1" applyBorder="1" applyAlignment="1"/>
    <xf numFmtId="0" fontId="4" fillId="0" borderId="57" xfId="0" applyFont="1" applyFill="1" applyBorder="1" applyAlignment="1">
      <alignment vertical="center"/>
    </xf>
    <xf numFmtId="0" fontId="4" fillId="0" borderId="58" xfId="0" applyFont="1" applyFill="1" applyBorder="1" applyAlignment="1">
      <alignment vertical="center"/>
    </xf>
    <xf numFmtId="0" fontId="4" fillId="0" borderId="59" xfId="0" applyFont="1" applyFill="1" applyBorder="1" applyAlignment="1">
      <alignment vertical="center"/>
    </xf>
    <xf numFmtId="0" fontId="3" fillId="0" borderId="58" xfId="0" applyFont="1" applyFill="1" applyBorder="1" applyAlignment="1"/>
    <xf numFmtId="0" fontId="4" fillId="0" borderId="58" xfId="0" applyFont="1" applyFill="1" applyBorder="1" applyAlignment="1"/>
    <xf numFmtId="0" fontId="4" fillId="0" borderId="60" xfId="0" applyFont="1" applyFill="1" applyBorder="1" applyAlignment="1"/>
    <xf numFmtId="0" fontId="4" fillId="2" borderId="46" xfId="0" applyFont="1" applyFill="1" applyBorder="1" applyAlignment="1" applyProtection="1">
      <alignment horizontal="right" vertical="top"/>
      <protection locked="0"/>
    </xf>
    <xf numFmtId="0" fontId="4" fillId="0" borderId="23" xfId="0" applyFont="1" applyFill="1" applyBorder="1" applyAlignment="1">
      <alignment vertical="center"/>
    </xf>
    <xf numFmtId="0" fontId="4" fillId="0" borderId="0" xfId="0" applyFont="1" applyFill="1" applyBorder="1" applyAlignment="1" applyProtection="1">
      <alignment vertical="top"/>
      <protection locked="0"/>
    </xf>
    <xf numFmtId="0" fontId="4" fillId="0" borderId="0" xfId="0" applyFont="1" applyFill="1" applyBorder="1" applyAlignment="1" applyProtection="1">
      <alignment horizontal="right" vertical="top"/>
      <protection locked="0"/>
    </xf>
    <xf numFmtId="0" fontId="4" fillId="0" borderId="48" xfId="0" applyFont="1" applyFill="1" applyBorder="1" applyAlignment="1">
      <alignment vertical="center"/>
    </xf>
    <xf numFmtId="0" fontId="4" fillId="0" borderId="38" xfId="0" applyFont="1" applyFill="1" applyBorder="1" applyAlignment="1">
      <alignment vertical="center"/>
    </xf>
    <xf numFmtId="0" fontId="4" fillId="0" borderId="20" xfId="0" applyFont="1" applyFill="1" applyBorder="1" applyAlignment="1"/>
    <xf numFmtId="0" fontId="4" fillId="0" borderId="62" xfId="0" applyFont="1" applyFill="1" applyBorder="1" applyAlignment="1"/>
    <xf numFmtId="0" fontId="4" fillId="0" borderId="9" xfId="0" applyFont="1" applyFill="1" applyBorder="1" applyAlignment="1"/>
    <xf numFmtId="0" fontId="4" fillId="0" borderId="10" xfId="0" applyFont="1" applyFill="1" applyBorder="1" applyAlignment="1"/>
    <xf numFmtId="0" fontId="4" fillId="2" borderId="34" xfId="0" applyFont="1" applyFill="1" applyBorder="1" applyAlignment="1" applyProtection="1">
      <alignment vertical="center"/>
      <protection locked="0"/>
    </xf>
    <xf numFmtId="0" fontId="3" fillId="0" borderId="68" xfId="0" applyFont="1" applyFill="1" applyBorder="1" applyAlignment="1" applyProtection="1">
      <alignment horizontal="right" vertical="center"/>
      <protection locked="0"/>
    </xf>
    <xf numFmtId="0" fontId="3" fillId="0" borderId="66" xfId="0" applyFont="1" applyFill="1" applyBorder="1" applyAlignment="1">
      <alignment horizontal="left" vertical="center"/>
    </xf>
    <xf numFmtId="0" fontId="3" fillId="0" borderId="66" xfId="0" applyFont="1" applyFill="1" applyBorder="1" applyAlignment="1" applyProtection="1">
      <alignment horizontal="right" vertical="center"/>
      <protection locked="0"/>
    </xf>
    <xf numFmtId="0" fontId="3" fillId="0" borderId="69" xfId="0" applyFont="1" applyFill="1" applyBorder="1" applyAlignment="1">
      <alignment horizontal="left" vertical="center"/>
    </xf>
    <xf numFmtId="0" fontId="4" fillId="2" borderId="68" xfId="0" applyFont="1" applyFill="1" applyBorder="1" applyAlignment="1" applyProtection="1">
      <alignment vertical="center"/>
      <protection locked="0"/>
    </xf>
    <xf numFmtId="0" fontId="4" fillId="0" borderId="15" xfId="0" applyFont="1" applyFill="1" applyBorder="1" applyAlignment="1">
      <alignment vertical="top"/>
    </xf>
    <xf numFmtId="0" fontId="4" fillId="0" borderId="16" xfId="0" applyFont="1" applyFill="1" applyBorder="1" applyAlignment="1">
      <alignment vertical="top"/>
    </xf>
    <xf numFmtId="0" fontId="3" fillId="0" borderId="48" xfId="0" applyFont="1" applyFill="1" applyBorder="1" applyAlignment="1">
      <alignment horizontal="left" vertical="center"/>
    </xf>
    <xf numFmtId="0" fontId="22" fillId="0" borderId="11" xfId="0" applyFont="1" applyFill="1" applyBorder="1" applyAlignment="1">
      <alignment vertical="top"/>
    </xf>
    <xf numFmtId="0" fontId="9" fillId="0" borderId="0" xfId="0" applyFont="1" applyFill="1"/>
    <xf numFmtId="0" fontId="23" fillId="0" borderId="0" xfId="0" applyFont="1" applyFill="1"/>
    <xf numFmtId="0" fontId="9" fillId="0" borderId="0" xfId="0" applyFont="1" applyFill="1" applyBorder="1" applyAlignment="1">
      <alignment vertical="center"/>
    </xf>
    <xf numFmtId="0" fontId="4" fillId="0" borderId="31" xfId="0" applyFont="1" applyFill="1" applyBorder="1" applyAlignment="1">
      <alignment horizontal="left" vertical="center"/>
    </xf>
    <xf numFmtId="0" fontId="9" fillId="0" borderId="0" xfId="0" applyFont="1" applyFill="1" applyAlignment="1">
      <alignment horizontal="left"/>
    </xf>
    <xf numFmtId="0" fontId="4" fillId="2" borderId="32" xfId="0" applyFont="1" applyFill="1" applyBorder="1" applyAlignment="1">
      <alignment horizontal="right" vertical="top"/>
    </xf>
    <xf numFmtId="0" fontId="9" fillId="0" borderId="0" xfId="0" applyFont="1" applyFill="1" applyBorder="1" applyAlignment="1">
      <alignment vertical="top"/>
    </xf>
    <xf numFmtId="0" fontId="4" fillId="0" borderId="26" xfId="0" applyFont="1" applyFill="1" applyBorder="1" applyAlignment="1">
      <alignment vertical="top"/>
    </xf>
    <xf numFmtId="0" fontId="9" fillId="0" borderId="0" xfId="0" applyFont="1" applyFill="1" applyBorder="1" applyAlignment="1">
      <alignment horizontal="left"/>
    </xf>
    <xf numFmtId="0" fontId="9" fillId="0" borderId="0" xfId="0" applyFont="1" applyFill="1" applyBorder="1" applyAlignment="1">
      <alignment wrapText="1"/>
    </xf>
    <xf numFmtId="0" fontId="4" fillId="0" borderId="23" xfId="0" applyFont="1" applyFill="1" applyBorder="1" applyAlignment="1">
      <alignment horizontal="left" vertical="center"/>
    </xf>
    <xf numFmtId="0" fontId="24" fillId="0" borderId="0" xfId="0" applyFont="1" applyFill="1" applyBorder="1" applyAlignment="1">
      <alignment horizontal="left"/>
    </xf>
    <xf numFmtId="0" fontId="4" fillId="0" borderId="30" xfId="0" applyFont="1" applyFill="1" applyBorder="1" applyAlignment="1">
      <alignment horizontal="left" vertical="top"/>
    </xf>
    <xf numFmtId="0" fontId="4" fillId="0" borderId="1" xfId="0" applyFont="1" applyFill="1" applyBorder="1" applyAlignment="1">
      <alignment horizontal="left" vertical="top"/>
    </xf>
    <xf numFmtId="0" fontId="4" fillId="0" borderId="1" xfId="0" applyFont="1" applyFill="1" applyBorder="1" applyAlignment="1" applyProtection="1">
      <alignment horizontal="left" vertical="center"/>
      <protection locked="0"/>
    </xf>
    <xf numFmtId="0" fontId="4" fillId="0" borderId="29" xfId="0" applyFont="1" applyFill="1" applyBorder="1" applyAlignment="1">
      <alignment horizontal="left" vertical="center"/>
    </xf>
    <xf numFmtId="0" fontId="4" fillId="6" borderId="24" xfId="0" applyFont="1" applyFill="1" applyBorder="1" applyAlignment="1" applyProtection="1">
      <alignment horizontal="right" vertical="center"/>
      <protection locked="0"/>
    </xf>
    <xf numFmtId="0" fontId="26" fillId="0" borderId="0" xfId="0" applyFont="1" applyFill="1" applyBorder="1" applyAlignment="1">
      <alignment horizontal="left"/>
    </xf>
    <xf numFmtId="0" fontId="4" fillId="6" borderId="30" xfId="0" applyFont="1" applyFill="1" applyBorder="1" applyAlignment="1" applyProtection="1">
      <alignment horizontal="right" vertical="center"/>
      <protection locked="0"/>
    </xf>
    <xf numFmtId="0" fontId="4" fillId="6" borderId="34" xfId="0" applyFont="1" applyFill="1" applyBorder="1" applyAlignment="1" applyProtection="1">
      <alignment horizontal="right" vertical="center"/>
      <protection locked="0"/>
    </xf>
    <xf numFmtId="0" fontId="26" fillId="0" borderId="0" xfId="0" applyFont="1" applyFill="1" applyAlignment="1">
      <alignment horizontal="left"/>
    </xf>
    <xf numFmtId="0" fontId="4" fillId="0" borderId="34" xfId="0" applyFont="1" applyFill="1" applyBorder="1" applyAlignment="1" applyProtection="1">
      <alignment horizontal="right" vertical="center"/>
      <protection locked="0"/>
    </xf>
    <xf numFmtId="0" fontId="3" fillId="0" borderId="34" xfId="0" applyFont="1" applyFill="1" applyBorder="1" applyAlignment="1" applyProtection="1">
      <alignment horizontal="right" vertical="center"/>
      <protection locked="0"/>
    </xf>
    <xf numFmtId="0" fontId="27" fillId="0" borderId="0" xfId="0" applyFont="1" applyFill="1" applyBorder="1" applyAlignment="1">
      <alignment horizontal="left" vertical="center"/>
    </xf>
    <xf numFmtId="0" fontId="3" fillId="0" borderId="24" xfId="0" applyFont="1" applyFill="1" applyBorder="1" applyAlignment="1">
      <alignment vertical="center"/>
    </xf>
    <xf numFmtId="0" fontId="20" fillId="0" borderId="0" xfId="0" applyFont="1" applyFill="1" applyBorder="1" applyAlignment="1">
      <alignment vertical="center"/>
    </xf>
    <xf numFmtId="0" fontId="3" fillId="0" borderId="24" xfId="0" applyFont="1" applyFill="1" applyBorder="1" applyAlignment="1">
      <alignment horizontal="right" vertical="center"/>
    </xf>
    <xf numFmtId="0" fontId="20" fillId="0" borderId="0" xfId="0" applyFont="1" applyFill="1" applyBorder="1" applyAlignment="1">
      <alignment horizontal="right" vertical="center"/>
    </xf>
    <xf numFmtId="0" fontId="3" fillId="6" borderId="34" xfId="0" applyFont="1" applyFill="1" applyBorder="1" applyAlignment="1" applyProtection="1">
      <alignment horizontal="center" vertical="center"/>
      <protection locked="0"/>
    </xf>
    <xf numFmtId="0" fontId="3" fillId="0" borderId="26" xfId="0" applyFont="1" applyFill="1" applyBorder="1" applyAlignment="1">
      <alignment horizontal="left" vertical="center" wrapText="1"/>
    </xf>
    <xf numFmtId="0" fontId="3" fillId="0" borderId="30" xfId="0" applyFont="1" applyFill="1" applyBorder="1" applyAlignment="1">
      <alignment horizontal="right" vertical="center"/>
    </xf>
    <xf numFmtId="0" fontId="3" fillId="0" borderId="31" xfId="0" applyFont="1" applyFill="1" applyBorder="1" applyAlignment="1">
      <alignment vertical="center" wrapText="1"/>
    </xf>
    <xf numFmtId="0" fontId="4" fillId="0" borderId="39" xfId="0" applyFont="1" applyFill="1" applyBorder="1" applyAlignment="1">
      <alignment horizontal="right" vertical="center"/>
    </xf>
    <xf numFmtId="0" fontId="3" fillId="0" borderId="39" xfId="0" applyFont="1" applyFill="1" applyBorder="1" applyAlignment="1">
      <alignment horizontal="left" vertical="center" wrapText="1"/>
    </xf>
    <xf numFmtId="0" fontId="4" fillId="2" borderId="32" xfId="0" applyFont="1" applyFill="1" applyBorder="1" applyAlignment="1" applyProtection="1">
      <alignment horizontal="right" vertical="center"/>
      <protection locked="0"/>
    </xf>
    <xf numFmtId="0" fontId="4" fillId="0" borderId="1" xfId="0" applyFont="1" applyFill="1" applyBorder="1" applyAlignment="1">
      <alignment vertical="center"/>
    </xf>
    <xf numFmtId="0" fontId="4" fillId="0" borderId="31" xfId="0" applyFont="1" applyFill="1" applyBorder="1" applyAlignment="1">
      <alignment vertical="top"/>
    </xf>
    <xf numFmtId="0" fontId="4" fillId="0" borderId="0" xfId="0" applyFont="1" applyFill="1" applyBorder="1" applyAlignment="1">
      <alignment horizontal="right" vertical="top" wrapText="1"/>
    </xf>
    <xf numFmtId="0" fontId="4" fillId="0" borderId="23" xfId="0" applyFont="1" applyFill="1" applyBorder="1" applyAlignment="1">
      <alignment vertical="top" wrapText="1"/>
    </xf>
    <xf numFmtId="0" fontId="4" fillId="2" borderId="34"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35" xfId="0" applyFont="1" applyFill="1" applyBorder="1" applyAlignment="1">
      <alignment horizontal="left" vertical="center"/>
    </xf>
    <xf numFmtId="0" fontId="4" fillId="0" borderId="30" xfId="0" applyFont="1" applyFill="1" applyBorder="1" applyAlignment="1">
      <alignment vertical="center"/>
    </xf>
    <xf numFmtId="0" fontId="3" fillId="0" borderId="1" xfId="0" applyFont="1" applyFill="1" applyBorder="1" applyAlignment="1">
      <alignment horizontal="right" vertical="center"/>
    </xf>
    <xf numFmtId="0" fontId="3" fillId="0" borderId="31" xfId="0" applyFont="1" applyFill="1" applyBorder="1" applyAlignment="1">
      <alignment horizontal="left" vertical="center"/>
    </xf>
    <xf numFmtId="0" fontId="3" fillId="0" borderId="48" xfId="0" applyFont="1" applyFill="1" applyBorder="1" applyAlignment="1">
      <alignment vertical="center"/>
    </xf>
    <xf numFmtId="0" fontId="4" fillId="0" borderId="11" xfId="0" applyFont="1" applyFill="1" applyBorder="1" applyAlignment="1">
      <alignment horizontal="left" vertical="top"/>
    </xf>
    <xf numFmtId="0" fontId="4" fillId="0" borderId="0" xfId="0" applyFont="1" applyFill="1" applyAlignment="1">
      <alignment vertical="center"/>
    </xf>
    <xf numFmtId="0" fontId="14" fillId="0" borderId="0" xfId="0" applyFont="1" applyFill="1" applyAlignment="1">
      <alignment horizontal="right"/>
    </xf>
    <xf numFmtId="0" fontId="29" fillId="0" borderId="0" xfId="0" applyFont="1" applyFill="1"/>
    <xf numFmtId="0" fontId="4" fillId="6" borderId="15" xfId="0" applyFont="1" applyFill="1" applyBorder="1" applyAlignment="1">
      <alignment horizontal="right" vertical="center"/>
    </xf>
    <xf numFmtId="0" fontId="26" fillId="0" borderId="0" xfId="0" applyFont="1" applyFill="1" applyBorder="1" applyAlignment="1">
      <alignment vertical="center"/>
    </xf>
    <xf numFmtId="0" fontId="4" fillId="0" borderId="25" xfId="0" applyFont="1" applyFill="1" applyBorder="1" applyAlignment="1">
      <alignment horizontal="center" vertical="center"/>
    </xf>
    <xf numFmtId="0" fontId="4" fillId="0" borderId="25" xfId="0" applyFont="1" applyFill="1" applyBorder="1" applyAlignment="1">
      <alignment vertical="center"/>
    </xf>
    <xf numFmtId="0" fontId="4" fillId="0" borderId="77" xfId="0" applyFont="1" applyFill="1" applyBorder="1" applyAlignment="1">
      <alignment vertical="center"/>
    </xf>
    <xf numFmtId="0" fontId="4" fillId="2" borderId="46" xfId="0" applyFont="1" applyFill="1" applyBorder="1" applyAlignment="1">
      <alignment horizontal="right" vertical="center"/>
    </xf>
    <xf numFmtId="0" fontId="4" fillId="2" borderId="0" xfId="0" applyFont="1" applyFill="1" applyBorder="1" applyAlignment="1">
      <alignment horizontal="right" vertical="center"/>
    </xf>
    <xf numFmtId="0" fontId="4" fillId="0" borderId="78" xfId="0" applyFont="1" applyFill="1" applyBorder="1" applyAlignment="1">
      <alignment vertical="center"/>
    </xf>
    <xf numFmtId="0" fontId="4" fillId="0" borderId="78" xfId="0" applyFont="1" applyFill="1" applyBorder="1" applyAlignment="1">
      <alignment horizontal="left" vertical="center"/>
    </xf>
    <xf numFmtId="0" fontId="4" fillId="0" borderId="0" xfId="0" applyFont="1" applyFill="1" applyBorder="1" applyAlignment="1">
      <alignment horizontal="center" vertical="center"/>
    </xf>
    <xf numFmtId="0" fontId="29" fillId="0" borderId="0" xfId="0" applyFont="1" applyFill="1" applyAlignment="1">
      <alignment horizontal="left" vertical="center"/>
    </xf>
    <xf numFmtId="0" fontId="4" fillId="2" borderId="48" xfId="0" applyFont="1" applyFill="1" applyBorder="1" applyAlignment="1">
      <alignment horizontal="right" vertical="center"/>
    </xf>
    <xf numFmtId="0" fontId="4" fillId="6" borderId="15" xfId="0" applyFont="1" applyFill="1" applyBorder="1" applyAlignment="1" applyProtection="1">
      <alignment horizontal="right" vertical="center"/>
      <protection locked="0"/>
    </xf>
    <xf numFmtId="0" fontId="4" fillId="6" borderId="11" xfId="0" applyFont="1" applyFill="1" applyBorder="1" applyAlignment="1" applyProtection="1">
      <alignment horizontal="right" vertical="center"/>
      <protection locked="0"/>
    </xf>
    <xf numFmtId="0" fontId="29" fillId="0" borderId="0" xfId="0" applyFont="1" applyFill="1" applyAlignment="1">
      <alignment horizontal="left"/>
    </xf>
    <xf numFmtId="0" fontId="4" fillId="0" borderId="0" xfId="0" applyFont="1" applyFill="1" applyBorder="1" applyAlignment="1">
      <alignment vertical="top" wrapText="1"/>
    </xf>
    <xf numFmtId="0" fontId="4" fillId="0" borderId="32" xfId="0" applyFont="1" applyFill="1" applyBorder="1" applyAlignment="1">
      <alignment vertical="center" wrapText="1"/>
    </xf>
    <xf numFmtId="0" fontId="4" fillId="0" borderId="33" xfId="0" applyFont="1" applyFill="1" applyBorder="1" applyAlignment="1">
      <alignment vertical="center" wrapText="1"/>
    </xf>
    <xf numFmtId="0" fontId="29" fillId="0" borderId="0" xfId="0" applyFont="1" applyFill="1" applyBorder="1" applyAlignment="1">
      <alignment horizontal="left"/>
    </xf>
    <xf numFmtId="0" fontId="18" fillId="0" borderId="0" xfId="0" applyFont="1" applyFill="1" applyBorder="1" applyAlignment="1">
      <alignment horizontal="left" vertical="top"/>
    </xf>
    <xf numFmtId="0" fontId="3" fillId="6" borderId="30" xfId="0" applyFont="1" applyFill="1" applyBorder="1" applyAlignment="1">
      <alignment vertical="center" wrapText="1"/>
    </xf>
    <xf numFmtId="0" fontId="3" fillId="6" borderId="34" xfId="0" applyFont="1" applyFill="1" applyBorder="1" applyAlignment="1">
      <alignment horizontal="right" vertical="center"/>
    </xf>
    <xf numFmtId="0" fontId="26" fillId="0" borderId="0" xfId="0" applyFont="1" applyFill="1" applyAlignment="1">
      <alignment horizontal="left" vertical="center"/>
    </xf>
    <xf numFmtId="0" fontId="32" fillId="0" borderId="0" xfId="0" applyFont="1" applyFill="1" applyBorder="1" applyAlignment="1">
      <alignment horizontal="left" vertical="center"/>
    </xf>
    <xf numFmtId="0" fontId="3" fillId="0" borderId="0" xfId="0" applyFont="1" applyFill="1" applyBorder="1" applyAlignment="1">
      <alignment horizontal="center" vertical="top"/>
    </xf>
    <xf numFmtId="0" fontId="27" fillId="0" borderId="0" xfId="0" applyFont="1" applyFill="1" applyBorder="1" applyAlignment="1">
      <alignment vertical="center"/>
    </xf>
    <xf numFmtId="0" fontId="4" fillId="0" borderId="34" xfId="0" applyFont="1" applyFill="1" applyBorder="1" applyAlignment="1">
      <alignment vertical="center"/>
    </xf>
    <xf numFmtId="0" fontId="4" fillId="0" borderId="32" xfId="0" applyFont="1" applyFill="1" applyBorder="1" applyAlignment="1">
      <alignment vertical="center"/>
    </xf>
    <xf numFmtId="0" fontId="4" fillId="0" borderId="35" xfId="0" applyFont="1" applyFill="1" applyBorder="1" applyAlignment="1">
      <alignment vertical="center"/>
    </xf>
    <xf numFmtId="0" fontId="4" fillId="0" borderId="39" xfId="0" applyFont="1" applyFill="1" applyBorder="1" applyAlignment="1">
      <alignment vertical="center"/>
    </xf>
    <xf numFmtId="0" fontId="4" fillId="0" borderId="1" xfId="0" applyFont="1" applyFill="1" applyBorder="1" applyAlignment="1" applyProtection="1">
      <alignment vertical="center"/>
      <protection locked="0"/>
    </xf>
    <xf numFmtId="0" fontId="3" fillId="0" borderId="24" xfId="0" applyFont="1" applyFill="1" applyBorder="1" applyAlignment="1" applyProtection="1">
      <alignment horizontal="left" vertical="top"/>
      <protection locked="0"/>
    </xf>
    <xf numFmtId="0" fontId="4" fillId="0" borderId="11" xfId="0" applyFont="1" applyFill="1" applyBorder="1" applyAlignment="1">
      <alignment horizontal="right" vertical="top" wrapText="1"/>
    </xf>
    <xf numFmtId="0" fontId="4" fillId="0" borderId="38" xfId="0" applyFont="1" applyFill="1" applyBorder="1" applyAlignment="1">
      <alignment vertical="top" wrapText="1"/>
    </xf>
    <xf numFmtId="0" fontId="4" fillId="0" borderId="0" xfId="0" applyFont="1" applyFill="1" applyBorder="1" applyAlignment="1" applyProtection="1">
      <alignment horizontal="left" vertical="center"/>
      <protection locked="0"/>
    </xf>
    <xf numFmtId="0" fontId="4" fillId="6" borderId="15" xfId="0" applyFont="1" applyFill="1" applyBorder="1" applyAlignment="1" applyProtection="1">
      <protection locked="0"/>
    </xf>
    <xf numFmtId="0" fontId="4" fillId="6" borderId="0" xfId="0" applyFont="1" applyFill="1" applyBorder="1" applyAlignment="1" applyProtection="1">
      <alignment vertical="top"/>
      <protection locked="0"/>
    </xf>
    <xf numFmtId="0" fontId="4" fillId="0" borderId="53" xfId="0" applyFont="1" applyFill="1" applyBorder="1" applyAlignment="1"/>
    <xf numFmtId="0" fontId="4" fillId="6" borderId="34" xfId="0" applyFont="1" applyFill="1" applyBorder="1" applyAlignment="1" applyProtection="1">
      <alignment vertical="center"/>
      <protection locked="0"/>
    </xf>
    <xf numFmtId="0" fontId="3" fillId="0" borderId="32" xfId="0"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protection locked="0"/>
    </xf>
    <xf numFmtId="0" fontId="4" fillId="0" borderId="46" xfId="0" applyFont="1" applyFill="1" applyBorder="1" applyAlignment="1">
      <alignment vertical="top"/>
    </xf>
    <xf numFmtId="0" fontId="22" fillId="0" borderId="11" xfId="0" applyFont="1" applyFill="1" applyBorder="1" applyAlignment="1">
      <alignment horizontal="left" vertical="center"/>
    </xf>
    <xf numFmtId="0" fontId="4" fillId="0" borderId="0" xfId="0" applyNumberFormat="1" applyFont="1" applyBorder="1" applyAlignment="1"/>
    <xf numFmtId="0" fontId="4" fillId="0" borderId="0" xfId="0" applyNumberFormat="1" applyFont="1" applyAlignment="1"/>
    <xf numFmtId="0" fontId="0" fillId="0" borderId="4" xfId="0" applyFill="1" applyBorder="1"/>
    <xf numFmtId="0" fontId="0" fillId="0" borderId="0" xfId="0" applyAlignment="1">
      <alignment horizontal="left"/>
    </xf>
    <xf numFmtId="0" fontId="4" fillId="2" borderId="2" xfId="0" applyNumberFormat="1" applyFont="1" applyFill="1" applyBorder="1" applyAlignment="1">
      <alignment horizontal="right"/>
    </xf>
    <xf numFmtId="179" fontId="0" fillId="0" borderId="4" xfId="0" applyNumberFormat="1" applyBorder="1"/>
    <xf numFmtId="179" fontId="0" fillId="3" borderId="4" xfId="0" applyNumberFormat="1" applyFill="1" applyBorder="1"/>
    <xf numFmtId="0" fontId="0" fillId="7" borderId="4" xfId="0" applyFill="1" applyBorder="1"/>
    <xf numFmtId="0" fontId="5" fillId="0" borderId="0" xfId="0" applyFont="1" applyAlignment="1">
      <alignment horizontal="center"/>
    </xf>
    <xf numFmtId="0" fontId="4" fillId="0" borderId="0" xfId="0" applyFont="1" applyBorder="1" applyAlignment="1">
      <alignment horizontal="left"/>
    </xf>
    <xf numFmtId="0" fontId="4" fillId="0" borderId="0" xfId="0" applyFont="1" applyFill="1" applyBorder="1" applyAlignment="1">
      <alignment horizontal="center"/>
    </xf>
    <xf numFmtId="0" fontId="4" fillId="0" borderId="2" xfId="0" applyFont="1" applyFill="1" applyBorder="1" applyAlignment="1">
      <alignment horizontal="center"/>
    </xf>
    <xf numFmtId="0" fontId="4" fillId="0" borderId="0" xfId="0" applyFont="1" applyBorder="1" applyAlignment="1">
      <alignment horizontal="center" wrapText="1"/>
    </xf>
    <xf numFmtId="0" fontId="4" fillId="0" borderId="0" xfId="0" applyFont="1" applyFill="1" applyAlignment="1">
      <alignment horizontal="left"/>
    </xf>
    <xf numFmtId="0" fontId="4" fillId="2" borderId="2" xfId="0" applyFont="1" applyFill="1" applyBorder="1" applyAlignment="1">
      <alignment horizontal="center"/>
    </xf>
    <xf numFmtId="0" fontId="4" fillId="2" borderId="2" xfId="0" applyFont="1" applyFill="1" applyBorder="1" applyAlignment="1">
      <alignment horizontal="left"/>
    </xf>
    <xf numFmtId="0" fontId="3" fillId="0" borderId="0" xfId="0" applyFont="1" applyBorder="1" applyAlignment="1">
      <alignment horizontal="center"/>
    </xf>
    <xf numFmtId="0" fontId="3" fillId="0" borderId="0" xfId="0" applyFont="1" applyAlignment="1">
      <alignment horizontal="left" wrapText="1"/>
    </xf>
    <xf numFmtId="0" fontId="4" fillId="0" borderId="0" xfId="0" applyFont="1" applyAlignment="1">
      <alignment horizontal="left" wrapText="1"/>
    </xf>
    <xf numFmtId="0" fontId="4" fillId="2" borderId="2" xfId="0" applyFont="1" applyFill="1" applyBorder="1" applyAlignment="1">
      <alignment horizontal="center" wrapText="1"/>
    </xf>
    <xf numFmtId="0" fontId="4" fillId="0" borderId="0" xfId="0" applyFont="1" applyBorder="1" applyAlignment="1">
      <alignment horizontal="center"/>
    </xf>
    <xf numFmtId="0" fontId="4" fillId="0" borderId="0" xfId="0" applyFont="1" applyFill="1" applyBorder="1" applyAlignment="1">
      <alignment horizontal="left"/>
    </xf>
    <xf numFmtId="0" fontId="4" fillId="0" borderId="3" xfId="0" applyFont="1" applyFill="1" applyBorder="1" applyAlignment="1">
      <alignment horizontal="center"/>
    </xf>
    <xf numFmtId="0" fontId="4" fillId="0" borderId="0" xfId="0" applyFont="1" applyAlignment="1">
      <alignment horizontal="right"/>
    </xf>
    <xf numFmtId="0" fontId="4" fillId="0" borderId="0" xfId="0" applyNumberFormat="1" applyFont="1" applyAlignment="1">
      <alignment horizontal="center"/>
    </xf>
    <xf numFmtId="0" fontId="4" fillId="2" borderId="2" xfId="0" applyNumberFormat="1" applyFont="1" applyFill="1" applyBorder="1" applyAlignment="1">
      <alignment horizontal="center"/>
    </xf>
    <xf numFmtId="0" fontId="4" fillId="2" borderId="3" xfId="0" applyFont="1" applyFill="1" applyBorder="1" applyAlignment="1">
      <alignment horizontal="left"/>
    </xf>
    <xf numFmtId="0" fontId="4" fillId="0" borderId="2" xfId="0" applyFont="1" applyFill="1" applyBorder="1" applyAlignment="1">
      <alignment horizontal="left"/>
    </xf>
    <xf numFmtId="0" fontId="4" fillId="0" borderId="0" xfId="0" applyFont="1" applyAlignment="1">
      <alignment horizontal="left"/>
    </xf>
    <xf numFmtId="0" fontId="4" fillId="0" borderId="0" xfId="0" applyFont="1" applyFill="1" applyAlignment="1">
      <alignment horizontal="center"/>
    </xf>
    <xf numFmtId="0" fontId="13" fillId="0" borderId="3" xfId="0" applyFont="1" applyFill="1" applyBorder="1" applyAlignment="1">
      <alignment horizontal="center"/>
    </xf>
    <xf numFmtId="0" fontId="13" fillId="0" borderId="2" xfId="0" applyFont="1" applyFill="1" applyBorder="1" applyAlignment="1">
      <alignment horizontal="center"/>
    </xf>
    <xf numFmtId="0" fontId="4" fillId="2" borderId="2" xfId="0" applyNumberFormat="1" applyFont="1" applyFill="1" applyBorder="1" applyAlignment="1">
      <alignment horizontal="right"/>
    </xf>
    <xf numFmtId="0" fontId="4" fillId="2" borderId="3" xfId="0" applyFont="1" applyFill="1" applyBorder="1" applyAlignment="1">
      <alignment horizont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0" borderId="11" xfId="0" applyFont="1" applyFill="1" applyBorder="1" applyAlignment="1">
      <alignment horizontal="left" vertical="center"/>
    </xf>
    <xf numFmtId="0" fontId="4" fillId="0" borderId="11" xfId="0" applyFont="1" applyFill="1" applyBorder="1" applyAlignment="1" applyProtection="1">
      <alignment horizontal="center" vertical="center"/>
      <protection locked="0"/>
    </xf>
    <xf numFmtId="0" fontId="4" fillId="0" borderId="32" xfId="0" applyFont="1" applyFill="1" applyBorder="1" applyAlignment="1">
      <alignment horizontal="left" vertical="top"/>
    </xf>
    <xf numFmtId="0" fontId="4" fillId="5" borderId="2"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2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4" xfId="0" applyFont="1" applyFill="1" applyBorder="1" applyAlignment="1">
      <alignment horizontal="left" vertical="center"/>
    </xf>
    <xf numFmtId="0" fontId="4" fillId="0" borderId="0" xfId="0" applyFont="1" applyFill="1" applyBorder="1" applyAlignment="1">
      <alignment horizontal="left" vertical="center"/>
    </xf>
    <xf numFmtId="0" fontId="4" fillId="2" borderId="25" xfId="0" applyFont="1" applyFill="1" applyBorder="1" applyAlignment="1">
      <alignment horizontal="right" vertical="center"/>
    </xf>
    <xf numFmtId="0" fontId="4" fillId="0" borderId="30" xfId="0" applyFont="1" applyFill="1" applyBorder="1" applyAlignment="1">
      <alignment horizontal="left" vertical="center"/>
    </xf>
    <xf numFmtId="0" fontId="4" fillId="0" borderId="1" xfId="0" applyFont="1" applyFill="1" applyBorder="1" applyAlignment="1">
      <alignment horizontal="left" vertical="center"/>
    </xf>
    <xf numFmtId="0" fontId="4" fillId="0" borderId="32" xfId="0" applyFont="1" applyFill="1" applyBorder="1" applyAlignment="1">
      <alignment horizontal="left" vertical="top" wrapText="1"/>
    </xf>
    <xf numFmtId="0" fontId="4" fillId="0" borderId="3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38" xfId="0" applyFont="1" applyFill="1" applyBorder="1" applyAlignment="1">
      <alignment horizontal="left" vertical="top" wrapText="1"/>
    </xf>
    <xf numFmtId="0" fontId="4" fillId="0" borderId="34" xfId="0" applyFont="1" applyFill="1" applyBorder="1" applyAlignment="1">
      <alignment horizontal="left" vertical="top"/>
    </xf>
    <xf numFmtId="0" fontId="4" fillId="0" borderId="1" xfId="0" applyFont="1" applyFill="1" applyBorder="1" applyAlignment="1" applyProtection="1">
      <alignment horizontal="center" vertical="center"/>
      <protection locked="0"/>
    </xf>
    <xf numFmtId="0" fontId="4" fillId="0" borderId="47" xfId="0" applyFont="1" applyFill="1" applyBorder="1" applyAlignment="1" applyProtection="1">
      <alignment horizontal="left" vertical="top"/>
      <protection locked="0"/>
    </xf>
    <xf numFmtId="0" fontId="4" fillId="0" borderId="11" xfId="0" applyFont="1" applyFill="1" applyBorder="1" applyAlignment="1" applyProtection="1">
      <alignment horizontal="left" vertical="center"/>
      <protection locked="0"/>
    </xf>
    <xf numFmtId="0" fontId="4" fillId="0" borderId="4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5" xfId="0" applyFont="1" applyFill="1" applyBorder="1" applyAlignment="1">
      <alignment horizontal="left" vertical="top"/>
    </xf>
    <xf numFmtId="0" fontId="4" fillId="0" borderId="41" xfId="0" applyFont="1" applyFill="1" applyBorder="1" applyAlignment="1">
      <alignment horizontal="left" vertical="top"/>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35" xfId="0" applyFont="1" applyFill="1" applyBorder="1" applyAlignment="1">
      <alignment horizontal="left" vertical="top"/>
    </xf>
    <xf numFmtId="0" fontId="4" fillId="0" borderId="30" xfId="0" applyFont="1" applyFill="1" applyBorder="1" applyAlignment="1">
      <alignment horizontal="left" vertical="top"/>
    </xf>
    <xf numFmtId="0" fontId="4" fillId="0" borderId="1" xfId="0" applyFont="1" applyFill="1" applyBorder="1" applyAlignment="1">
      <alignment horizontal="left" vertical="top"/>
    </xf>
    <xf numFmtId="0" fontId="4" fillId="0" borderId="31" xfId="0" applyFont="1" applyFill="1" applyBorder="1" applyAlignment="1">
      <alignment horizontal="left" vertical="top"/>
    </xf>
    <xf numFmtId="0" fontId="4" fillId="0" borderId="0" xfId="0" applyFont="1" applyFill="1" applyBorder="1" applyAlignment="1">
      <alignment vertical="top"/>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1"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4" fillId="0" borderId="24" xfId="0" applyFont="1" applyFill="1" applyBorder="1" applyAlignment="1">
      <alignment horizontal="left" vertical="top"/>
    </xf>
    <xf numFmtId="0" fontId="4" fillId="0" borderId="0" xfId="0" applyFont="1" applyFill="1" applyBorder="1" applyAlignment="1">
      <alignment horizontal="left" vertical="top"/>
    </xf>
    <xf numFmtId="0" fontId="4" fillId="0" borderId="26" xfId="0" applyFont="1" applyFill="1" applyBorder="1" applyAlignment="1">
      <alignment horizontal="left" vertical="top"/>
    </xf>
    <xf numFmtId="0" fontId="16" fillId="5" borderId="3" xfId="0" applyFont="1" applyFill="1" applyBorder="1" applyAlignment="1" applyProtection="1">
      <alignment horizontal="right" vertical="center"/>
      <protection locked="0"/>
    </xf>
    <xf numFmtId="0" fontId="4" fillId="0" borderId="1" xfId="0" applyFont="1" applyFill="1" applyBorder="1" applyAlignment="1" applyProtection="1">
      <alignment horizontal="left" vertical="center"/>
      <protection locked="0"/>
    </xf>
    <xf numFmtId="0" fontId="3" fillId="0" borderId="0" xfId="0" applyFont="1" applyFill="1" applyBorder="1" applyAlignment="1">
      <alignment horizontal="left" vertical="top" wrapText="1"/>
    </xf>
    <xf numFmtId="0" fontId="3" fillId="0" borderId="23" xfId="0" applyFont="1" applyFill="1" applyBorder="1" applyAlignment="1">
      <alignment horizontal="left" vertical="top" wrapText="1"/>
    </xf>
    <xf numFmtId="0" fontId="2" fillId="0" borderId="32" xfId="0" applyFont="1" applyFill="1" applyBorder="1" applyAlignment="1">
      <alignment horizontal="left" vertical="center"/>
    </xf>
    <xf numFmtId="0" fontId="2" fillId="0" borderId="35" xfId="0" applyFont="1" applyFill="1" applyBorder="1" applyAlignment="1">
      <alignment horizontal="left" vertical="center"/>
    </xf>
    <xf numFmtId="0" fontId="3" fillId="0" borderId="0" xfId="0" applyFont="1" applyFill="1" applyBorder="1" applyAlignment="1">
      <alignment horizontal="left" vertical="center"/>
    </xf>
    <xf numFmtId="0" fontId="3" fillId="0" borderId="26"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8" xfId="0" applyFont="1" applyFill="1" applyBorder="1" applyAlignment="1">
      <alignment horizontal="left" vertical="center"/>
    </xf>
    <xf numFmtId="0" fontId="4" fillId="0" borderId="47"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23" xfId="0" applyFont="1" applyFill="1" applyBorder="1" applyAlignment="1">
      <alignment horizontal="right" vertical="center" wrapText="1"/>
    </xf>
    <xf numFmtId="0" fontId="3" fillId="0" borderId="0" xfId="0" applyFont="1" applyFill="1" applyBorder="1" applyAlignment="1">
      <alignment horizontal="right" vertical="top"/>
    </xf>
    <xf numFmtId="0" fontId="3" fillId="0" borderId="26" xfId="0" applyFont="1" applyFill="1" applyBorder="1" applyAlignment="1">
      <alignment horizontal="right" vertical="top"/>
    </xf>
    <xf numFmtId="0" fontId="21" fillId="0" borderId="1" xfId="0" applyFont="1" applyFill="1" applyBorder="1" applyAlignment="1">
      <alignment horizontal="left" vertical="top" wrapText="1"/>
    </xf>
    <xf numFmtId="0" fontId="21" fillId="0" borderId="29" xfId="0" applyFont="1" applyFill="1" applyBorder="1" applyAlignment="1">
      <alignment horizontal="left" vertical="top" wrapText="1"/>
    </xf>
    <xf numFmtId="0" fontId="4" fillId="0" borderId="3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2" fillId="0" borderId="32"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18" fillId="0" borderId="0" xfId="0" applyFont="1" applyFill="1" applyBorder="1" applyAlignment="1">
      <alignment vertical="top"/>
    </xf>
    <xf numFmtId="0" fontId="4" fillId="0" borderId="0" xfId="0" applyFont="1" applyFill="1" applyBorder="1" applyAlignment="1">
      <alignment vertical="center"/>
    </xf>
    <xf numFmtId="0" fontId="4" fillId="0" borderId="4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left"/>
    </xf>
    <xf numFmtId="0" fontId="4" fillId="0" borderId="53" xfId="0" applyFont="1" applyFill="1" applyBorder="1" applyAlignment="1">
      <alignment horizontal="left"/>
    </xf>
    <xf numFmtId="0" fontId="4" fillId="0" borderId="53" xfId="0" applyFont="1" applyFill="1" applyBorder="1" applyAlignment="1" applyProtection="1">
      <alignment horizontal="left" vertical="center"/>
      <protection locked="0"/>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2" fillId="0" borderId="30" xfId="0" applyFont="1" applyFill="1" applyBorder="1" applyAlignment="1">
      <alignment horizontal="left" vertical="center"/>
    </xf>
    <xf numFmtId="0" fontId="2" fillId="0" borderId="1" xfId="0" applyFont="1" applyFill="1" applyBorder="1" applyAlignment="1">
      <alignment horizontal="left" vertical="center"/>
    </xf>
    <xf numFmtId="0" fontId="3" fillId="0" borderId="1" xfId="0" applyFont="1" applyFill="1" applyBorder="1" applyAlignment="1" applyProtection="1">
      <alignment horizontal="left" vertical="center"/>
      <protection locked="0"/>
    </xf>
    <xf numFmtId="0" fontId="4" fillId="0" borderId="39" xfId="0" applyFont="1" applyFill="1" applyBorder="1" applyAlignment="1">
      <alignment horizontal="left" vertical="center"/>
    </xf>
    <xf numFmtId="0" fontId="4" fillId="0" borderId="11" xfId="0" applyFont="1" applyFill="1" applyBorder="1" applyAlignment="1" applyProtection="1">
      <alignment horizontal="center"/>
      <protection locked="0"/>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1" xfId="0" applyFont="1" applyFill="1" applyBorder="1" applyAlignment="1">
      <alignment horizontal="center" vertical="center" wrapText="1"/>
    </xf>
    <xf numFmtId="178" fontId="16" fillId="2" borderId="9" xfId="0" applyNumberFormat="1" applyFont="1" applyFill="1" applyBorder="1" applyAlignment="1">
      <alignment horizontal="right" vertical="center"/>
    </xf>
    <xf numFmtId="0" fontId="2" fillId="0" borderId="63"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6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66" xfId="0" applyFont="1" applyFill="1" applyBorder="1" applyAlignment="1">
      <alignment horizontal="left" vertical="center"/>
    </xf>
    <xf numFmtId="0" fontId="4" fillId="0" borderId="67" xfId="0" applyFont="1" applyFill="1" applyBorder="1" applyAlignment="1">
      <alignment horizontal="left" vertical="center"/>
    </xf>
    <xf numFmtId="0" fontId="4" fillId="0" borderId="26" xfId="0" applyFont="1" applyFill="1" applyBorder="1" applyAlignment="1">
      <alignment horizontal="left" vertical="center"/>
    </xf>
    <xf numFmtId="0" fontId="4" fillId="0" borderId="40" xfId="0" applyFont="1" applyFill="1" applyBorder="1" applyAlignment="1">
      <alignment horizontal="left" vertical="center"/>
    </xf>
    <xf numFmtId="0" fontId="4" fillId="2" borderId="11" xfId="0" applyFont="1" applyFill="1" applyBorder="1" applyAlignment="1">
      <alignment horizontal="left" vertical="center"/>
    </xf>
    <xf numFmtId="178" fontId="16" fillId="0" borderId="66" xfId="0" applyNumberFormat="1" applyFont="1" applyFill="1" applyBorder="1" applyAlignment="1">
      <alignment horizontal="right" vertical="center"/>
    </xf>
    <xf numFmtId="0" fontId="4" fillId="0" borderId="66" xfId="0" applyFont="1" applyFill="1" applyBorder="1" applyAlignment="1">
      <alignment horizontal="center"/>
    </xf>
    <xf numFmtId="178" fontId="16" fillId="0" borderId="32" xfId="0" applyNumberFormat="1" applyFont="1" applyFill="1" applyBorder="1" applyAlignment="1">
      <alignment horizontal="right" vertical="center"/>
    </xf>
    <xf numFmtId="0" fontId="4" fillId="0" borderId="32" xfId="0" applyFont="1" applyFill="1" applyBorder="1" applyAlignment="1">
      <alignment horizontal="center"/>
    </xf>
    <xf numFmtId="0" fontId="5" fillId="0" borderId="0" xfId="0" applyFont="1" applyFill="1" applyBorder="1" applyAlignment="1">
      <alignment horizontal="center" vertical="center"/>
    </xf>
    <xf numFmtId="0" fontId="4" fillId="0" borderId="32" xfId="0" applyFont="1" applyFill="1" applyBorder="1" applyAlignment="1" applyProtection="1">
      <alignment horizontal="left" vertical="top"/>
      <protection locked="0"/>
    </xf>
    <xf numFmtId="0" fontId="4" fillId="0" borderId="15"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64" xfId="0" applyFont="1" applyFill="1" applyBorder="1" applyAlignment="1">
      <alignment horizontal="left" vertical="center"/>
    </xf>
    <xf numFmtId="0" fontId="16" fillId="2" borderId="25" xfId="0" applyFont="1" applyFill="1" applyBorder="1" applyAlignment="1">
      <alignment horizontal="right" vertical="center"/>
    </xf>
    <xf numFmtId="0" fontId="4" fillId="2" borderId="1" xfId="0" applyFont="1" applyFill="1" applyBorder="1" applyAlignment="1">
      <alignment horizontal="left" vertical="center"/>
    </xf>
    <xf numFmtId="0" fontId="4" fillId="0" borderId="34"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30" xfId="0" applyFont="1" applyFill="1" applyBorder="1" applyAlignment="1">
      <alignment horizontal="left" vertical="top" wrapText="1"/>
    </xf>
    <xf numFmtId="0" fontId="3" fillId="0" borderId="32" xfId="0" applyFont="1" applyFill="1" applyBorder="1" applyAlignment="1">
      <alignment horizontal="center" vertical="top" wrapText="1"/>
    </xf>
    <xf numFmtId="0" fontId="3" fillId="0" borderId="33"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23" xfId="0" applyFont="1" applyFill="1" applyBorder="1" applyAlignment="1">
      <alignment horizontal="center" vertical="top" wrapText="1"/>
    </xf>
    <xf numFmtId="0" fontId="4" fillId="0" borderId="70"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71" xfId="0" applyFont="1" applyFill="1" applyBorder="1" applyAlignment="1">
      <alignment horizontal="left" vertical="top" wrapText="1"/>
    </xf>
    <xf numFmtId="0" fontId="4" fillId="0" borderId="47" xfId="0" applyFont="1" applyFill="1" applyBorder="1" applyAlignment="1" applyProtection="1">
      <alignment horizontal="left" vertical="center"/>
      <protection locked="0"/>
    </xf>
    <xf numFmtId="0" fontId="16" fillId="5" borderId="2" xfId="0" applyFont="1" applyFill="1" applyBorder="1" applyAlignment="1" applyProtection="1">
      <alignment horizontal="right" vertical="center"/>
      <protection locked="0"/>
    </xf>
    <xf numFmtId="0" fontId="3" fillId="0" borderId="6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29" xfId="0" applyFont="1" applyFill="1" applyBorder="1" applyAlignment="1">
      <alignment horizontal="left" vertical="top" wrapText="1"/>
    </xf>
    <xf numFmtId="0" fontId="4" fillId="0" borderId="7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2" fillId="0" borderId="32" xfId="0" applyFont="1" applyFill="1" applyBorder="1" applyAlignment="1">
      <alignment vertical="center" wrapText="1"/>
    </xf>
    <xf numFmtId="0" fontId="2" fillId="0" borderId="35" xfId="0" applyFont="1" applyFill="1" applyBorder="1" applyAlignment="1">
      <alignment vertical="center" wrapText="1"/>
    </xf>
    <xf numFmtId="0" fontId="2" fillId="0" borderId="0" xfId="0" applyFont="1" applyFill="1" applyBorder="1" applyAlignment="1">
      <alignment vertical="center" wrapText="1"/>
    </xf>
    <xf numFmtId="0" fontId="2" fillId="0" borderId="26" xfId="0" applyFont="1" applyFill="1" applyBorder="1" applyAlignment="1">
      <alignment vertical="center" wrapText="1"/>
    </xf>
    <xf numFmtId="0" fontId="18" fillId="0" borderId="0" xfId="0" applyFont="1" applyFill="1" applyBorder="1" applyAlignment="1">
      <alignment horizontal="center" vertical="top"/>
    </xf>
    <xf numFmtId="0" fontId="4" fillId="0" borderId="0" xfId="0" applyFont="1" applyFill="1" applyBorder="1" applyAlignment="1">
      <alignment horizontal="center" vertical="top"/>
    </xf>
    <xf numFmtId="0" fontId="3" fillId="6" borderId="30"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31"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4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6" fillId="5" borderId="3" xfId="0" applyFont="1" applyFill="1" applyBorder="1" applyAlignment="1" applyProtection="1">
      <alignment horizontal="right" vertical="top"/>
      <protection locked="0"/>
    </xf>
    <xf numFmtId="0" fontId="4" fillId="5" borderId="0"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top"/>
      <protection locked="0"/>
    </xf>
    <xf numFmtId="0" fontId="4" fillId="0" borderId="4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3" xfId="0" applyFont="1" applyFill="1" applyBorder="1" applyAlignment="1">
      <alignment horizontal="left" vertical="top"/>
    </xf>
    <xf numFmtId="0" fontId="4" fillId="0" borderId="11" xfId="0" applyFont="1" applyFill="1" applyBorder="1" applyAlignment="1">
      <alignment horizontal="left" vertical="top"/>
    </xf>
    <xf numFmtId="0" fontId="4" fillId="0" borderId="38" xfId="0" applyFont="1" applyFill="1" applyBorder="1" applyAlignment="1">
      <alignment horizontal="left" vertical="top"/>
    </xf>
    <xf numFmtId="0" fontId="3" fillId="0" borderId="63"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28" fillId="0" borderId="30" xfId="0" applyFont="1" applyFill="1" applyBorder="1" applyAlignment="1">
      <alignment horizontal="right" vertical="center"/>
    </xf>
    <xf numFmtId="0" fontId="28" fillId="0" borderId="1" xfId="0" applyFont="1" applyFill="1" applyBorder="1" applyAlignment="1">
      <alignment horizontal="right" vertical="center"/>
    </xf>
    <xf numFmtId="0" fontId="4" fillId="0" borderId="1" xfId="0" applyFont="1" applyFill="1" applyBorder="1" applyAlignment="1">
      <alignment horizontal="center"/>
    </xf>
    <xf numFmtId="0" fontId="4" fillId="0" borderId="29" xfId="0" applyFont="1" applyFill="1" applyBorder="1" applyAlignment="1">
      <alignment horizontal="center"/>
    </xf>
    <xf numFmtId="0" fontId="4" fillId="0" borderId="73" xfId="0" applyFont="1" applyFill="1" applyBorder="1" applyAlignment="1">
      <alignment horizontal="left" vertical="center"/>
    </xf>
    <xf numFmtId="0" fontId="4" fillId="0" borderId="20" xfId="0" applyFont="1" applyFill="1" applyBorder="1" applyAlignment="1">
      <alignment horizontal="left" vertical="center"/>
    </xf>
    <xf numFmtId="0" fontId="4" fillId="0" borderId="33" xfId="0" applyFont="1" applyFill="1" applyBorder="1" applyAlignment="1">
      <alignment horizontal="center"/>
    </xf>
    <xf numFmtId="0" fontId="2" fillId="0" borderId="72" xfId="0" applyFont="1" applyFill="1" applyBorder="1" applyAlignment="1">
      <alignment horizontal="center" vertical="center" wrapText="1"/>
    </xf>
    <xf numFmtId="0" fontId="4" fillId="0" borderId="25" xfId="0" applyFont="1" applyFill="1" applyBorder="1" applyAlignment="1">
      <alignment horizontal="left" vertical="center"/>
    </xf>
    <xf numFmtId="0" fontId="4" fillId="0" borderId="78" xfId="0" applyFont="1" applyFill="1" applyBorder="1" applyAlignment="1">
      <alignment horizontal="left" vertical="center"/>
    </xf>
    <xf numFmtId="0" fontId="4" fillId="0" borderId="74"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4" fillId="0" borderId="9" xfId="0" applyFont="1" applyFill="1" applyBorder="1" applyAlignment="1">
      <alignment horizontal="left" vertical="center"/>
    </xf>
    <xf numFmtId="0" fontId="4" fillId="2" borderId="25" xfId="0" applyFont="1" applyFill="1" applyBorder="1" applyAlignment="1">
      <alignment horizontal="left" vertical="center"/>
    </xf>
    <xf numFmtId="0" fontId="4" fillId="5" borderId="2" xfId="0" applyFont="1" applyFill="1" applyBorder="1" applyAlignment="1" applyProtection="1">
      <alignment horizontal="center" vertical="top"/>
      <protection locked="0"/>
    </xf>
    <xf numFmtId="0" fontId="4" fillId="0" borderId="2" xfId="0" applyFont="1" applyFill="1" applyBorder="1" applyAlignment="1" applyProtection="1">
      <alignment horizontal="left" vertical="top"/>
      <protection locked="0"/>
    </xf>
    <xf numFmtId="0" fontId="4" fillId="0" borderId="11" xfId="0" applyFont="1" applyFill="1" applyBorder="1" applyAlignment="1" applyProtection="1">
      <alignment horizontal="left" vertical="top"/>
      <protection locked="0"/>
    </xf>
    <xf numFmtId="0" fontId="16" fillId="2" borderId="3" xfId="0" applyFont="1" applyFill="1" applyBorder="1" applyAlignment="1" applyProtection="1">
      <alignment horizontal="right" vertical="top"/>
      <protection locked="0"/>
    </xf>
    <xf numFmtId="0" fontId="4" fillId="0" borderId="1" xfId="0" applyFont="1" applyFill="1" applyBorder="1" applyAlignment="1" applyProtection="1">
      <alignment horizontal="center" vertical="top"/>
      <protection locked="0"/>
    </xf>
    <xf numFmtId="0" fontId="3" fillId="0" borderId="3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28" fillId="6" borderId="9" xfId="0" applyFont="1" applyFill="1" applyBorder="1" applyAlignment="1">
      <alignment horizontal="right" vertical="center"/>
    </xf>
    <xf numFmtId="0" fontId="3" fillId="0" borderId="44"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vertical="center"/>
    </xf>
  </cellXfs>
  <cellStyles count="1">
    <cellStyle name="標準" xfId="0" builtinId="0"/>
  </cellStyles>
  <dxfs count="9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142875</xdr:colOff>
      <xdr:row>44</xdr:row>
      <xdr:rowOff>9525</xdr:rowOff>
    </xdr:from>
    <xdr:to>
      <xdr:col>23</xdr:col>
      <xdr:colOff>104775</xdr:colOff>
      <xdr:row>48</xdr:row>
      <xdr:rowOff>0</xdr:rowOff>
    </xdr:to>
    <xdr:sp macro="" textlink="">
      <xdr:nvSpPr>
        <xdr:cNvPr id="2" name="AutoShape 1"/>
        <xdr:cNvSpPr>
          <a:spLocks noChangeArrowheads="1"/>
        </xdr:cNvSpPr>
      </xdr:nvSpPr>
      <xdr:spPr bwMode="auto">
        <a:xfrm>
          <a:off x="342900" y="8543925"/>
          <a:ext cx="4362450" cy="600075"/>
        </a:xfrm>
        <a:prstGeom prst="bracketPair">
          <a:avLst>
            <a:gd name="adj" fmla="val 10639"/>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U58"/>
  <sheetViews>
    <sheetView tabSelected="1" view="pageBreakPreview" zoomScaleNormal="100" zoomScaleSheetLayoutView="100" workbookViewId="0">
      <selection activeCell="AA4" sqref="AA4:AB4"/>
    </sheetView>
  </sheetViews>
  <sheetFormatPr defaultColWidth="2.6328125" defaultRowHeight="12"/>
  <cols>
    <col min="1" max="31" width="2.6328125" style="6"/>
    <col min="32" max="32" width="3.6328125" style="6" customWidth="1"/>
    <col min="33" max="34" width="2.6328125" style="6"/>
    <col min="35" max="35" width="2.6328125" style="1"/>
    <col min="36" max="36" width="23.453125" style="36" customWidth="1"/>
    <col min="37" max="16384" width="2.6328125" style="1"/>
  </cols>
  <sheetData>
    <row r="1" spans="1:36">
      <c r="A1" s="6" t="s">
        <v>2</v>
      </c>
      <c r="J1" s="17"/>
      <c r="AH1" s="17" t="s">
        <v>1</v>
      </c>
    </row>
    <row r="2" spans="1:36" ht="19">
      <c r="A2" s="2"/>
      <c r="B2" s="2"/>
      <c r="C2" s="2"/>
      <c r="D2" s="2"/>
      <c r="E2" s="2"/>
      <c r="F2" s="2"/>
      <c r="G2" s="2"/>
      <c r="H2" s="2"/>
      <c r="I2" s="2"/>
      <c r="J2" s="2"/>
      <c r="K2" s="2"/>
      <c r="L2" s="2"/>
      <c r="M2" s="2"/>
      <c r="N2" s="283" t="s">
        <v>45</v>
      </c>
      <c r="O2" s="283"/>
      <c r="P2" s="283"/>
      <c r="Q2" s="283"/>
      <c r="R2" s="283"/>
      <c r="S2" s="283"/>
      <c r="T2" s="283"/>
      <c r="U2" s="283"/>
      <c r="V2" s="2"/>
      <c r="W2" s="2"/>
      <c r="X2" s="2"/>
      <c r="Y2" s="2"/>
      <c r="Z2" s="2"/>
      <c r="AA2" s="2"/>
      <c r="AB2" s="2"/>
      <c r="AC2" s="2"/>
      <c r="AD2" s="2"/>
      <c r="AE2" s="2"/>
      <c r="AF2" s="2"/>
      <c r="AG2" s="2"/>
      <c r="AH2" s="2"/>
      <c r="AJ2" s="37" t="s">
        <v>96</v>
      </c>
    </row>
    <row r="3" spans="1:36" ht="14.15" customHeight="1">
      <c r="A3" s="15"/>
      <c r="B3" s="15"/>
      <c r="C3" s="15"/>
      <c r="D3" s="15"/>
      <c r="E3" s="15"/>
      <c r="F3" s="15"/>
      <c r="G3" s="15"/>
      <c r="H3" s="15"/>
      <c r="I3" s="15"/>
      <c r="J3" s="15"/>
      <c r="M3" s="24"/>
      <c r="N3" s="24"/>
      <c r="O3" s="24"/>
      <c r="P3" s="24"/>
      <c r="Q3" s="24"/>
      <c r="R3" s="24"/>
      <c r="S3" s="24"/>
      <c r="T3" s="24"/>
      <c r="U3" s="24"/>
      <c r="V3" s="24"/>
    </row>
    <row r="4" spans="1:36" ht="12" customHeight="1">
      <c r="A4" s="285" t="s">
        <v>59</v>
      </c>
      <c r="B4" s="285"/>
      <c r="C4" s="285"/>
      <c r="D4" s="285"/>
      <c r="E4" s="285"/>
      <c r="F4" s="285"/>
      <c r="G4" s="285"/>
      <c r="H4" s="285"/>
      <c r="I4" s="285"/>
      <c r="J4" s="285"/>
      <c r="K4" s="285"/>
      <c r="L4" s="14"/>
      <c r="X4" s="299" t="s">
        <v>111</v>
      </c>
      <c r="Y4" s="299"/>
      <c r="AA4" s="307"/>
      <c r="AB4" s="307"/>
      <c r="AC4" s="39" t="s">
        <v>110</v>
      </c>
      <c r="AD4" s="279"/>
      <c r="AE4" s="39" t="s">
        <v>109</v>
      </c>
      <c r="AF4" s="279"/>
      <c r="AG4" s="39" t="s">
        <v>108</v>
      </c>
      <c r="AJ4" s="36" t="str">
        <f>IF(OR(AA4="",AD4="",AF4=""),"←未入力箇所があります","")</f>
        <v>←未入力箇所があります</v>
      </c>
    </row>
    <row r="5" spans="1:36" ht="12" customHeight="1">
      <c r="A5" s="286"/>
      <c r="B5" s="286"/>
      <c r="C5" s="286"/>
      <c r="D5" s="286"/>
      <c r="E5" s="286"/>
      <c r="F5" s="286"/>
      <c r="G5" s="286"/>
      <c r="H5" s="286"/>
      <c r="I5" s="286"/>
      <c r="J5" s="286"/>
      <c r="K5" s="286"/>
      <c r="L5" s="14" t="s">
        <v>60</v>
      </c>
    </row>
    <row r="6" spans="1:36" ht="12" customHeight="1">
      <c r="A6" s="9"/>
      <c r="C6" s="25"/>
      <c r="H6" s="291" t="s">
        <v>52</v>
      </c>
      <c r="I6" s="291"/>
      <c r="J6" s="291"/>
      <c r="R6" s="288" t="s">
        <v>52</v>
      </c>
      <c r="S6" s="288"/>
      <c r="T6" s="289"/>
      <c r="U6" s="289"/>
      <c r="V6" s="289"/>
      <c r="W6" s="289"/>
      <c r="X6" s="289"/>
      <c r="Y6" s="289"/>
      <c r="Z6" s="289"/>
      <c r="AA6" s="289"/>
      <c r="AB6" s="289"/>
      <c r="AC6" s="289"/>
      <c r="AD6" s="289"/>
      <c r="AE6" s="289"/>
      <c r="AF6" s="289"/>
      <c r="AG6" s="289"/>
      <c r="AJ6" s="36" t="str">
        <f>IF(T6="","←未入力箇所があります","")</f>
        <v>←未入力箇所があります</v>
      </c>
    </row>
    <row r="7" spans="1:36" ht="27" customHeight="1">
      <c r="A7" s="293" t="s">
        <v>47</v>
      </c>
      <c r="B7" s="293"/>
      <c r="C7" s="293"/>
      <c r="D7" s="293"/>
      <c r="E7" s="293"/>
      <c r="F7" s="293"/>
      <c r="G7" s="293"/>
      <c r="H7" s="293"/>
      <c r="I7" s="293"/>
      <c r="J7" s="293"/>
      <c r="K7" s="293"/>
      <c r="L7" s="293"/>
      <c r="M7" s="293"/>
      <c r="N7" s="293"/>
      <c r="O7" s="293"/>
      <c r="P7" s="293"/>
      <c r="Q7" s="293"/>
      <c r="R7" s="294"/>
      <c r="S7" s="294"/>
      <c r="T7" s="294"/>
      <c r="U7" s="294"/>
      <c r="V7" s="294"/>
      <c r="W7" s="294"/>
      <c r="X7" s="294"/>
      <c r="Y7" s="294"/>
      <c r="Z7" s="294"/>
      <c r="AA7" s="294"/>
      <c r="AB7" s="294"/>
      <c r="AC7" s="294"/>
      <c r="AD7" s="294"/>
      <c r="AE7" s="294"/>
      <c r="AF7" s="294"/>
      <c r="AG7" s="294"/>
      <c r="AJ7" s="36" t="str">
        <f>IF(R7="","←未入力箇所があります","")</f>
        <v>←未入力箇所があります</v>
      </c>
    </row>
    <row r="8" spans="1:36" s="3" customFormat="1" ht="14.15" customHeight="1">
      <c r="A8" s="24"/>
      <c r="B8" s="24"/>
      <c r="C8" s="24"/>
      <c r="D8" s="24"/>
      <c r="E8" s="24"/>
      <c r="F8" s="24"/>
      <c r="G8" s="10"/>
      <c r="H8" s="12" t="s">
        <v>90</v>
      </c>
      <c r="I8" s="12"/>
      <c r="J8" s="12"/>
      <c r="K8" s="12"/>
      <c r="L8" s="289"/>
      <c r="M8" s="289"/>
      <c r="N8" s="289"/>
      <c r="O8" s="289"/>
      <c r="P8" s="12" t="s">
        <v>91</v>
      </c>
      <c r="Q8" s="24"/>
      <c r="R8" s="12" t="s">
        <v>92</v>
      </c>
      <c r="S8" s="12"/>
      <c r="T8" s="12"/>
      <c r="U8" s="308"/>
      <c r="V8" s="308"/>
      <c r="W8" s="308"/>
      <c r="X8" s="308"/>
      <c r="Y8" s="308"/>
      <c r="Z8" s="308"/>
      <c r="AA8" s="308"/>
      <c r="AB8" s="308"/>
      <c r="AC8" s="308"/>
      <c r="AD8" s="308"/>
      <c r="AE8" s="24"/>
      <c r="AF8" s="24"/>
      <c r="AG8" s="24"/>
      <c r="AH8" s="24"/>
      <c r="AJ8" s="36" t="str">
        <f>IF(OR(L8="",U8=""),"←未入力箇所があります（届出時点の住所等を入力）","")</f>
        <v>←未入力箇所があります（届出時点の住所等を入力）</v>
      </c>
    </row>
    <row r="9" spans="1:36" ht="20.149999999999999" customHeight="1">
      <c r="F9" s="4" t="s">
        <v>15</v>
      </c>
      <c r="G9" s="4"/>
      <c r="H9" s="301"/>
      <c r="I9" s="301"/>
      <c r="J9" s="301"/>
      <c r="K9" s="301"/>
      <c r="L9" s="301"/>
      <c r="M9" s="301"/>
      <c r="N9" s="301"/>
      <c r="O9" s="301"/>
      <c r="P9" s="301"/>
      <c r="Q9" s="301"/>
      <c r="R9" s="301"/>
      <c r="S9" s="301"/>
      <c r="T9" s="301"/>
      <c r="U9" s="301"/>
      <c r="V9" s="301"/>
      <c r="W9" s="301"/>
      <c r="X9" s="301"/>
      <c r="Y9" s="301"/>
      <c r="Z9" s="301"/>
      <c r="AA9" s="301"/>
      <c r="AB9" s="301"/>
      <c r="AC9" s="301"/>
      <c r="AD9" s="301"/>
      <c r="AJ9" s="36" t="str">
        <f>IF(H9="","←未入力箇所があります（届出時点の住所等を入力）","")</f>
        <v>←未入力箇所があります（届出時点の住所等を入力）</v>
      </c>
    </row>
    <row r="10" spans="1:36" ht="14.15" customHeight="1">
      <c r="A10" s="298" t="s">
        <v>3</v>
      </c>
      <c r="B10" s="298"/>
      <c r="C10" s="298"/>
      <c r="D10" s="298"/>
      <c r="E10" s="298"/>
      <c r="F10" s="298"/>
      <c r="G10" s="10"/>
      <c r="H10" s="12" t="s">
        <v>90</v>
      </c>
      <c r="I10" s="12"/>
      <c r="J10" s="12"/>
      <c r="K10" s="12"/>
      <c r="L10" s="286"/>
      <c r="M10" s="286"/>
      <c r="N10" s="286"/>
      <c r="O10" s="286"/>
      <c r="P10" s="12" t="s">
        <v>91</v>
      </c>
      <c r="Q10" s="24"/>
      <c r="R10" s="12" t="s">
        <v>92</v>
      </c>
      <c r="S10" s="12"/>
      <c r="T10" s="12"/>
      <c r="U10" s="297"/>
      <c r="V10" s="297"/>
      <c r="W10" s="297"/>
      <c r="X10" s="297"/>
      <c r="Y10" s="297"/>
      <c r="Z10" s="297"/>
      <c r="AA10" s="297"/>
      <c r="AB10" s="297"/>
      <c r="AC10" s="297"/>
      <c r="AD10" s="297"/>
      <c r="AJ10" s="36" t="str">
        <f>IF(AND(L8&lt;&gt;"",U8&lt;&gt;"",H9&lt;&gt;""),"←上記住所から転居する場合に入力（転居しない場合は空白）","")</f>
        <v/>
      </c>
    </row>
    <row r="11" spans="1:36" ht="20.149999999999999" customHeight="1">
      <c r="F11" s="4" t="s">
        <v>15</v>
      </c>
      <c r="G11" s="4"/>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J11" s="36" t="str">
        <f>IF(AND(L8&lt;&gt;"",U8&lt;&gt;"",H9&lt;&gt;""),"←上記住所から転居する場合に入力（転居しない場合は空白）","")</f>
        <v/>
      </c>
    </row>
    <row r="12" spans="1:36" ht="14.15" customHeight="1">
      <c r="C12" s="4" t="s">
        <v>4</v>
      </c>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6" ht="14.15" customHeight="1">
      <c r="B13" s="14" t="s">
        <v>57</v>
      </c>
      <c r="C13" s="26"/>
      <c r="D13" s="26"/>
      <c r="E13" s="26"/>
      <c r="F13" s="26"/>
      <c r="G13" s="26"/>
      <c r="H13" s="26"/>
      <c r="I13" s="26"/>
      <c r="J13" s="26"/>
    </row>
    <row r="14" spans="1:36" ht="8.25" customHeight="1">
      <c r="A14" s="27"/>
      <c r="B14" s="27"/>
      <c r="C14" s="27"/>
      <c r="D14" s="27"/>
      <c r="E14" s="27"/>
      <c r="F14" s="27"/>
      <c r="G14" s="27"/>
      <c r="H14" s="27"/>
      <c r="I14" s="27"/>
      <c r="J14" s="27"/>
      <c r="K14" s="4"/>
      <c r="L14" s="4"/>
      <c r="M14" s="4"/>
      <c r="N14" s="4"/>
      <c r="O14" s="4"/>
      <c r="P14" s="4"/>
      <c r="Q14" s="4"/>
      <c r="R14" s="4"/>
      <c r="S14" s="4"/>
      <c r="T14" s="4"/>
      <c r="U14" s="4"/>
      <c r="V14" s="4"/>
      <c r="W14" s="4"/>
      <c r="X14" s="4"/>
      <c r="Y14" s="4"/>
      <c r="Z14" s="4"/>
      <c r="AA14" s="4"/>
      <c r="AB14" s="4"/>
      <c r="AC14" s="4"/>
      <c r="AD14" s="4"/>
      <c r="AE14" s="4"/>
    </row>
    <row r="15" spans="1:36">
      <c r="A15" s="28"/>
      <c r="B15" s="28"/>
      <c r="C15" s="28"/>
      <c r="D15" s="28"/>
      <c r="E15" s="28"/>
      <c r="F15" s="28"/>
      <c r="G15" s="28"/>
      <c r="H15" s="28"/>
      <c r="I15" s="28"/>
      <c r="J15" s="28"/>
      <c r="K15" s="28"/>
      <c r="L15" s="28"/>
      <c r="M15" s="28"/>
      <c r="N15" s="28"/>
      <c r="O15" s="28"/>
      <c r="P15" s="28"/>
      <c r="Q15" s="287" t="s">
        <v>18</v>
      </c>
      <c r="R15" s="287"/>
      <c r="S15" s="28"/>
      <c r="T15" s="28"/>
      <c r="U15" s="28"/>
      <c r="V15" s="28"/>
      <c r="W15" s="28"/>
      <c r="X15" s="27"/>
      <c r="Y15" s="28"/>
      <c r="Z15" s="28"/>
      <c r="AA15" s="28"/>
      <c r="AB15" s="28"/>
      <c r="AC15" s="28"/>
      <c r="AD15" s="28"/>
      <c r="AE15" s="28"/>
      <c r="AF15" s="26"/>
      <c r="AG15" s="26"/>
      <c r="AH15" s="26"/>
    </row>
    <row r="16" spans="1:36" ht="14.15" customHeight="1">
      <c r="A16" s="284" t="s">
        <v>5</v>
      </c>
      <c r="B16" s="284"/>
      <c r="C16" s="284"/>
      <c r="D16" s="284"/>
      <c r="E16" s="284"/>
      <c r="F16" s="284"/>
      <c r="G16" s="284"/>
      <c r="H16" s="284"/>
      <c r="I16" s="284"/>
      <c r="J16" s="284"/>
      <c r="K16" s="4"/>
      <c r="L16" s="4"/>
      <c r="M16" s="4"/>
      <c r="N16" s="4"/>
      <c r="O16" s="4"/>
      <c r="P16" s="4"/>
      <c r="Q16" s="4"/>
      <c r="R16" s="4"/>
      <c r="S16" s="4"/>
      <c r="T16" s="4"/>
      <c r="U16" s="4"/>
      <c r="V16" s="4"/>
      <c r="W16" s="4"/>
      <c r="X16" s="4"/>
      <c r="Y16" s="4"/>
      <c r="Z16" s="4"/>
      <c r="AA16" s="4"/>
      <c r="AB16" s="4"/>
      <c r="AC16" s="4"/>
      <c r="AD16" s="4"/>
      <c r="AE16" s="4"/>
    </row>
    <row r="17" spans="1:47" ht="20.149999999999999" customHeight="1">
      <c r="A17" s="284" t="s">
        <v>16</v>
      </c>
      <c r="B17" s="284"/>
      <c r="C17" s="284"/>
      <c r="D17" s="284"/>
      <c r="E17" s="284"/>
      <c r="F17" s="284"/>
      <c r="G17" s="284"/>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J17" s="36" t="str">
        <f>IF(H17="","←未入力箇所があります","")</f>
        <v>←未入力箇所があります</v>
      </c>
    </row>
    <row r="18" spans="1:47" ht="20.149999999999999" customHeight="1">
      <c r="A18" s="284" t="s">
        <v>17</v>
      </c>
      <c r="B18" s="284"/>
      <c r="C18" s="284"/>
      <c r="D18" s="284"/>
      <c r="E18" s="284"/>
      <c r="F18" s="284"/>
      <c r="G18" s="284"/>
      <c r="H18" s="12" t="s">
        <v>107</v>
      </c>
      <c r="I18" s="12"/>
      <c r="J18" s="12"/>
      <c r="K18" s="301"/>
      <c r="L18" s="301"/>
      <c r="M18" s="301"/>
      <c r="N18" s="301"/>
      <c r="O18" s="301"/>
      <c r="P18" s="301"/>
      <c r="Q18" s="301"/>
      <c r="R18" s="301"/>
      <c r="S18" s="301"/>
      <c r="T18" s="301"/>
      <c r="U18" s="301"/>
      <c r="V18" s="301"/>
      <c r="W18" s="301"/>
      <c r="X18" s="301"/>
      <c r="Y18" s="301"/>
      <c r="Z18" s="301"/>
      <c r="AA18" s="301"/>
      <c r="AB18" s="301"/>
      <c r="AC18" s="301"/>
      <c r="AD18" s="301"/>
      <c r="AE18" s="301"/>
      <c r="AJ18" s="36" t="str">
        <f>IF(K18="","←未入力箇所があります","")</f>
        <v>←未入力箇所があります</v>
      </c>
    </row>
    <row r="19" spans="1:47" ht="14.15" customHeight="1">
      <c r="A19" s="16" t="s">
        <v>19</v>
      </c>
      <c r="B19" s="4"/>
      <c r="C19" s="4"/>
      <c r="D19" s="4"/>
      <c r="E19" s="4"/>
      <c r="F19" s="4"/>
      <c r="G19" s="4"/>
      <c r="H19" s="4"/>
      <c r="I19" s="4"/>
      <c r="J19" s="4"/>
      <c r="K19" s="4"/>
      <c r="L19" s="4"/>
      <c r="M19" s="4"/>
      <c r="N19" s="275" t="str">
        <f>IF(O20="その他","【","")</f>
        <v/>
      </c>
      <c r="O19" s="284"/>
      <c r="P19" s="284"/>
      <c r="Q19" s="284"/>
      <c r="R19" s="284"/>
      <c r="S19" s="284"/>
      <c r="T19" s="284"/>
      <c r="U19" s="284"/>
      <c r="V19" s="284"/>
      <c r="W19" s="284"/>
      <c r="X19" s="284"/>
      <c r="Y19" s="284"/>
      <c r="Z19" s="284"/>
      <c r="AA19" s="284"/>
      <c r="AB19" s="284"/>
      <c r="AC19" s="284"/>
      <c r="AD19" s="284"/>
      <c r="AE19" s="284"/>
      <c r="AF19" s="284"/>
      <c r="AG19" s="276" t="str">
        <f>IF(O20="その他","】","")</f>
        <v/>
      </c>
      <c r="AJ19" s="36" t="str">
        <f>IF(AND(B20="□",B21="□",B22="□",B24="□"),"←未入力箇所があります（□にチェック）",IF(OR(O20="その他",P21="その他",O23="その他"),"←用途『その他』の詳細を【　】に記入してください",""))</f>
        <v>←未入力箇所があります（□にチェック）</v>
      </c>
    </row>
    <row r="20" spans="1:47" ht="20.149999999999999" customHeight="1">
      <c r="A20" s="16"/>
      <c r="B20" s="23" t="s">
        <v>61</v>
      </c>
      <c r="C20" s="16" t="s">
        <v>0</v>
      </c>
      <c r="D20" s="4"/>
      <c r="E20" s="4"/>
      <c r="F20" s="4"/>
      <c r="G20" s="4"/>
      <c r="H20" s="4"/>
      <c r="I20" s="4"/>
      <c r="J20" s="4"/>
      <c r="K20" s="4"/>
      <c r="L20" s="4"/>
      <c r="M20" s="295" t="s">
        <v>22</v>
      </c>
      <c r="N20" s="295"/>
      <c r="O20" s="286"/>
      <c r="P20" s="286"/>
      <c r="Q20" s="286"/>
      <c r="R20" s="285" t="s">
        <v>23</v>
      </c>
      <c r="S20" s="285"/>
      <c r="T20" s="285"/>
      <c r="U20" s="286"/>
      <c r="V20" s="286"/>
      <c r="W20" s="296" t="s">
        <v>24</v>
      </c>
      <c r="X20" s="296"/>
      <c r="Y20" s="296"/>
      <c r="Z20" s="296"/>
      <c r="AA20" s="296"/>
      <c r="AB20" s="296"/>
      <c r="AC20" s="296"/>
      <c r="AD20" s="296"/>
      <c r="AE20" s="286"/>
      <c r="AF20" s="286"/>
      <c r="AG20" s="10" t="s">
        <v>56</v>
      </c>
      <c r="AH20" s="4"/>
      <c r="AJ20" s="36" t="str">
        <f>IF(B20="□","",IF(OR(O20="",U20="",AE20=""),"←未入力箇所があります",IF(AE20&lt;80,"届出対象外です！（80㎡以上が届出対象）","")))</f>
        <v/>
      </c>
      <c r="AL20" s="5"/>
      <c r="AM20" s="4"/>
      <c r="AN20" s="4"/>
      <c r="AO20" s="4"/>
      <c r="AP20" s="4"/>
      <c r="AQ20" s="4"/>
      <c r="AR20" s="4"/>
      <c r="AS20" s="4"/>
      <c r="AT20" s="4"/>
      <c r="AU20" s="4"/>
    </row>
    <row r="21" spans="1:47" ht="20.149999999999999" customHeight="1">
      <c r="B21" s="23" t="s">
        <v>61</v>
      </c>
      <c r="C21" s="4" t="s">
        <v>20</v>
      </c>
      <c r="D21" s="16"/>
      <c r="E21" s="16"/>
      <c r="F21" s="16"/>
      <c r="G21" s="16"/>
      <c r="H21" s="16"/>
      <c r="I21" s="16"/>
      <c r="J21" s="16"/>
      <c r="K21" s="4"/>
      <c r="L21" s="4"/>
      <c r="M21" s="24"/>
      <c r="N21" s="285" t="s">
        <v>22</v>
      </c>
      <c r="O21" s="285"/>
      <c r="P21" s="286"/>
      <c r="Q21" s="286"/>
      <c r="R21" s="286"/>
      <c r="S21" s="285" t="s">
        <v>23</v>
      </c>
      <c r="T21" s="285"/>
      <c r="U21" s="285"/>
      <c r="V21" s="286"/>
      <c r="W21" s="286"/>
      <c r="X21" s="296" t="s">
        <v>24</v>
      </c>
      <c r="Y21" s="296"/>
      <c r="Z21" s="296"/>
      <c r="AA21" s="296"/>
      <c r="AB21" s="296"/>
      <c r="AC21" s="296"/>
      <c r="AD21" s="296"/>
      <c r="AE21" s="296"/>
      <c r="AF21" s="286"/>
      <c r="AG21" s="286"/>
      <c r="AH21" s="29" t="s">
        <v>25</v>
      </c>
      <c r="AJ21" s="36" t="str">
        <f>IF(B21="□","",IF(OR(P21="",V21="",AF21=""),"←未入力箇所があります",IF(AF21&lt;500,"届出対象外です！（500㎡以上が届出対象）","")))</f>
        <v/>
      </c>
      <c r="AL21" s="4"/>
      <c r="AM21" s="5"/>
      <c r="AN21" s="5"/>
      <c r="AO21" s="5"/>
      <c r="AP21" s="5"/>
      <c r="AQ21" s="5"/>
      <c r="AR21" s="5"/>
      <c r="AS21" s="5"/>
      <c r="AT21" s="5"/>
      <c r="AU21" s="5"/>
    </row>
    <row r="22" spans="1:47" ht="20.149999999999999" customHeight="1">
      <c r="B22" s="23" t="s">
        <v>61</v>
      </c>
      <c r="C22" s="4" t="s">
        <v>21</v>
      </c>
      <c r="D22" s="4"/>
      <c r="E22" s="4"/>
      <c r="F22" s="4"/>
      <c r="G22" s="4"/>
      <c r="H22" s="4"/>
      <c r="I22" s="4"/>
      <c r="J22" s="4"/>
      <c r="K22" s="4"/>
      <c r="L22" s="4"/>
      <c r="M22" s="10"/>
      <c r="N22" s="10"/>
      <c r="O22" s="10"/>
      <c r="P22" s="10"/>
      <c r="Q22" s="10"/>
      <c r="R22" s="10"/>
      <c r="S22" s="10"/>
      <c r="T22" s="10"/>
      <c r="U22" s="10"/>
      <c r="V22" s="10"/>
      <c r="W22" s="10"/>
      <c r="X22" s="10"/>
      <c r="Y22" s="10"/>
      <c r="Z22" s="10"/>
      <c r="AA22" s="10"/>
      <c r="AB22" s="10"/>
      <c r="AC22" s="10"/>
      <c r="AD22" s="10"/>
      <c r="AE22" s="10"/>
      <c r="AF22" s="24"/>
      <c r="AG22" s="24"/>
      <c r="AL22" s="4"/>
      <c r="AM22" s="4"/>
      <c r="AN22" s="4"/>
      <c r="AO22" s="4"/>
      <c r="AP22" s="4"/>
      <c r="AQ22" s="4"/>
      <c r="AR22" s="4"/>
      <c r="AS22" s="4"/>
      <c r="AT22" s="4"/>
      <c r="AU22" s="4"/>
    </row>
    <row r="23" spans="1:47" ht="20.149999999999999" customHeight="1">
      <c r="A23" s="16"/>
      <c r="B23" s="16"/>
      <c r="C23" s="16"/>
      <c r="D23" s="16"/>
      <c r="E23" s="16"/>
      <c r="F23" s="16"/>
      <c r="G23" s="16"/>
      <c r="H23" s="16"/>
      <c r="I23" s="16"/>
      <c r="J23" s="16"/>
      <c r="K23" s="4"/>
      <c r="L23" s="4"/>
      <c r="M23" s="285" t="s">
        <v>22</v>
      </c>
      <c r="N23" s="285"/>
      <c r="O23" s="286"/>
      <c r="P23" s="286"/>
      <c r="Q23" s="286"/>
      <c r="R23" s="285" t="s">
        <v>23</v>
      </c>
      <c r="S23" s="285"/>
      <c r="T23" s="285"/>
      <c r="U23" s="286"/>
      <c r="V23" s="286"/>
      <c r="W23" s="296" t="s">
        <v>26</v>
      </c>
      <c r="X23" s="296"/>
      <c r="Y23" s="296"/>
      <c r="Z23" s="296"/>
      <c r="AA23" s="306"/>
      <c r="AB23" s="306"/>
      <c r="AC23" s="306"/>
      <c r="AD23" s="306"/>
      <c r="AE23" s="306"/>
      <c r="AF23" s="12" t="s">
        <v>27</v>
      </c>
      <c r="AG23" s="12"/>
      <c r="AH23" s="4"/>
      <c r="AJ23" s="36" t="str">
        <f>IF(B22="□","",IF(OR(O23="",U23="",AA23=""),"←未入力箇所があります",IF(AA23&lt;10000,"届出対象外です！（1億円以上が届出対象）","")))</f>
        <v/>
      </c>
    </row>
    <row r="24" spans="1:47" ht="20.149999999999999" customHeight="1">
      <c r="B24" s="23" t="s">
        <v>61</v>
      </c>
      <c r="C24" s="6" t="s">
        <v>28</v>
      </c>
      <c r="M24" s="24"/>
      <c r="N24" s="24"/>
      <c r="O24" s="24"/>
      <c r="P24" s="24"/>
      <c r="Q24" s="24"/>
      <c r="R24" s="24"/>
      <c r="S24" s="24"/>
      <c r="T24" s="24"/>
      <c r="U24" s="24"/>
      <c r="V24" s="24"/>
      <c r="W24" s="296" t="s">
        <v>29</v>
      </c>
      <c r="X24" s="296"/>
      <c r="Y24" s="296"/>
      <c r="Z24" s="296"/>
      <c r="AA24" s="305"/>
      <c r="AB24" s="305"/>
      <c r="AC24" s="305"/>
      <c r="AD24" s="305"/>
      <c r="AE24" s="305"/>
      <c r="AF24" s="13" t="s">
        <v>27</v>
      </c>
      <c r="AG24" s="13"/>
      <c r="AJ24" s="36" t="str">
        <f>IF(B24="□","",IF(AA24="","←未入力箇所があります",IF(AA24&lt;500,"届出対象外です！（500万円以上が届出対象）","")))</f>
        <v/>
      </c>
    </row>
    <row r="25" spans="1:47" ht="14.15" customHeight="1">
      <c r="A25" s="6" t="s">
        <v>58</v>
      </c>
      <c r="J25" s="23" t="s">
        <v>61</v>
      </c>
      <c r="K25" s="14" t="s">
        <v>30</v>
      </c>
      <c r="L25" s="14"/>
      <c r="M25" s="23" t="s">
        <v>61</v>
      </c>
      <c r="N25" s="14" t="s">
        <v>31</v>
      </c>
      <c r="O25" s="14"/>
      <c r="P25" s="14"/>
      <c r="AJ25" s="36" t="str">
        <f>IF(AND(J25="□",M25="□"),"←未入力箇所があります（□にチェック）",IF(M25="■","自主施工に該当するかどうか提出前にお問い合わせください（0942-30-9241）",""))</f>
        <v>←未入力箇所があります（□にチェック）</v>
      </c>
    </row>
    <row r="26" spans="1:47" ht="6" customHeight="1"/>
    <row r="27" spans="1:47" ht="14.15" customHeight="1">
      <c r="A27" s="14" t="s">
        <v>6</v>
      </c>
      <c r="B27" s="14"/>
      <c r="C27" s="14"/>
      <c r="D27" s="14"/>
      <c r="E27" s="14"/>
      <c r="F27" s="14"/>
      <c r="G27" s="14"/>
      <c r="H27" s="14"/>
      <c r="I27" s="14"/>
      <c r="J27" s="14"/>
    </row>
    <row r="28" spans="1:47" ht="12" customHeight="1">
      <c r="A28" s="9" t="s">
        <v>14</v>
      </c>
      <c r="D28" s="24"/>
      <c r="E28" s="24"/>
      <c r="F28" s="24"/>
      <c r="G28" s="10"/>
      <c r="H28" s="10"/>
      <c r="I28" s="10"/>
      <c r="J28" s="24"/>
      <c r="K28" s="24"/>
      <c r="L28" s="24"/>
      <c r="M28" s="24"/>
      <c r="N28" s="24"/>
      <c r="O28" s="24"/>
      <c r="P28" s="24"/>
      <c r="Q28" s="288" t="s">
        <v>52</v>
      </c>
      <c r="R28" s="288"/>
      <c r="S28" s="286"/>
      <c r="T28" s="286"/>
      <c r="U28" s="286"/>
      <c r="V28" s="286"/>
      <c r="W28" s="286"/>
      <c r="X28" s="286"/>
      <c r="Y28" s="286"/>
      <c r="Z28" s="286"/>
      <c r="AA28" s="286"/>
      <c r="AB28" s="286"/>
      <c r="AC28" s="286"/>
      <c r="AD28" s="286"/>
      <c r="AE28" s="286"/>
      <c r="AF28" s="286"/>
      <c r="AG28" s="286"/>
      <c r="AJ28" s="36" t="str">
        <f>IF(M25="■","",IF(S28="","←未入力箇所があります",""))</f>
        <v>←未入力箇所があります</v>
      </c>
    </row>
    <row r="29" spans="1:47" ht="22" customHeight="1">
      <c r="A29" s="6" t="s">
        <v>53</v>
      </c>
      <c r="D29" s="24"/>
      <c r="E29" s="24"/>
      <c r="F29" s="24"/>
      <c r="G29" s="24"/>
      <c r="H29" s="24"/>
      <c r="I29" s="24"/>
      <c r="J29" s="24"/>
      <c r="K29" s="24"/>
      <c r="L29" s="24"/>
      <c r="M29" s="24"/>
      <c r="N29" s="24"/>
      <c r="O29" s="24"/>
      <c r="P29" s="24"/>
      <c r="Q29" s="24"/>
      <c r="R29" s="286"/>
      <c r="S29" s="286"/>
      <c r="T29" s="286"/>
      <c r="U29" s="286"/>
      <c r="V29" s="286"/>
      <c r="W29" s="286"/>
      <c r="X29" s="286"/>
      <c r="Y29" s="286"/>
      <c r="Z29" s="286"/>
      <c r="AA29" s="286"/>
      <c r="AB29" s="286"/>
      <c r="AC29" s="286"/>
      <c r="AD29" s="286"/>
      <c r="AE29" s="286"/>
      <c r="AF29" s="286"/>
      <c r="AG29" s="286"/>
      <c r="AJ29" s="36" t="str">
        <f>IF(M25="■","",IF(R29="","←未入力箇所があります",""))</f>
        <v>←未入力箇所があります</v>
      </c>
    </row>
    <row r="30" spans="1:47" ht="14.15" customHeight="1">
      <c r="B30" s="10"/>
      <c r="C30" s="10"/>
      <c r="D30" s="12" t="s">
        <v>90</v>
      </c>
      <c r="E30" s="12"/>
      <c r="F30" s="12"/>
      <c r="G30" s="12"/>
      <c r="H30" s="286"/>
      <c r="I30" s="286"/>
      <c r="J30" s="286"/>
      <c r="K30" s="286"/>
      <c r="L30" s="12" t="s">
        <v>91</v>
      </c>
      <c r="M30" s="12"/>
      <c r="N30" s="12" t="s">
        <v>92</v>
      </c>
      <c r="O30" s="12"/>
      <c r="P30" s="12"/>
      <c r="Q30" s="297"/>
      <c r="R30" s="297"/>
      <c r="S30" s="297"/>
      <c r="T30" s="297"/>
      <c r="U30" s="297"/>
      <c r="V30" s="297"/>
      <c r="W30" s="297"/>
      <c r="X30" s="297"/>
      <c r="Y30" s="297"/>
      <c r="Z30" s="297"/>
      <c r="AA30" s="24"/>
      <c r="AB30" s="24"/>
      <c r="AC30" s="24"/>
      <c r="AD30" s="24"/>
      <c r="AE30" s="24"/>
      <c r="AF30" s="24"/>
      <c r="AG30" s="24"/>
      <c r="AJ30" s="36" t="str">
        <f>IF(M25="■","",IF(AND(H30&lt;&gt;"",Q30&lt;&gt;""),"","←未入力箇所があります"))</f>
        <v>←未入力箇所があります</v>
      </c>
    </row>
    <row r="31" spans="1:47" ht="20.149999999999999" customHeight="1">
      <c r="A31" s="6" t="s">
        <v>32</v>
      </c>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24"/>
      <c r="AG31" s="24"/>
      <c r="AJ31" s="36" t="str">
        <f>IF(M25="■","",IF(D31="","←未入力箇所があります",""))</f>
        <v>←未入力箇所があります</v>
      </c>
    </row>
    <row r="32" spans="1:47" ht="14.15" customHeight="1">
      <c r="A32" s="6" t="s">
        <v>7</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J32" s="36" t="str">
        <f>IF(M25="■","",IF(AND(B33="□",B36="□"),"←未入力箇所があります（□にチェック）",""))</f>
        <v>←未入力箇所があります（□にチェック）</v>
      </c>
    </row>
    <row r="33" spans="1:36" ht="15.5" customHeight="1">
      <c r="B33" s="32" t="s">
        <v>61</v>
      </c>
      <c r="C33" s="24" t="s">
        <v>33</v>
      </c>
      <c r="D33" s="24"/>
      <c r="E33" s="24"/>
      <c r="F33" s="24"/>
      <c r="G33" s="24"/>
      <c r="H33" s="24"/>
      <c r="I33" s="24"/>
      <c r="J33" s="24" t="s">
        <v>61</v>
      </c>
      <c r="K33" s="24" t="s">
        <v>62</v>
      </c>
      <c r="L33" s="24"/>
      <c r="M33" s="24"/>
      <c r="N33" s="24"/>
      <c r="O33" s="10"/>
      <c r="P33" s="10"/>
      <c r="Q33" s="10"/>
      <c r="R33" s="10"/>
      <c r="S33" s="10"/>
      <c r="T33" s="10"/>
      <c r="U33" s="10"/>
      <c r="V33" s="10"/>
      <c r="W33" s="10"/>
      <c r="X33" s="10"/>
      <c r="Y33" s="24"/>
      <c r="Z33" s="24"/>
      <c r="AA33" s="24"/>
      <c r="AB33" s="24"/>
      <c r="AC33" s="24"/>
      <c r="AD33" s="24"/>
      <c r="AE33" s="24"/>
      <c r="AF33" s="24"/>
      <c r="AG33" s="24"/>
      <c r="AH33" s="24"/>
    </row>
    <row r="34" spans="1:36" ht="15.5" customHeight="1">
      <c r="B34" s="24"/>
      <c r="C34" s="288" t="s">
        <v>34</v>
      </c>
      <c r="D34" s="288"/>
      <c r="E34" s="288"/>
      <c r="F34" s="288"/>
      <c r="G34" s="285"/>
      <c r="H34" s="285"/>
      <c r="I34" s="285"/>
      <c r="J34" s="24" t="s">
        <v>61</v>
      </c>
      <c r="K34" s="24" t="s">
        <v>63</v>
      </c>
      <c r="L34" s="24"/>
      <c r="M34" s="24"/>
      <c r="N34" s="24"/>
      <c r="O34" s="12" t="s">
        <v>93</v>
      </c>
      <c r="P34" s="286" t="str">
        <f>IF(J33="■","特",IF(J34="■","般",""))</f>
        <v/>
      </c>
      <c r="Q34" s="286"/>
      <c r="R34" s="12" t="s">
        <v>94</v>
      </c>
      <c r="S34" s="286"/>
      <c r="T34" s="286"/>
      <c r="U34" s="12" t="s">
        <v>91</v>
      </c>
      <c r="V34" s="286"/>
      <c r="W34" s="286"/>
      <c r="X34" s="286"/>
      <c r="Y34" s="304" t="s">
        <v>36</v>
      </c>
      <c r="Z34" s="304"/>
      <c r="AA34" s="286"/>
      <c r="AB34" s="286"/>
      <c r="AC34" s="286"/>
      <c r="AD34" s="286"/>
      <c r="AE34" s="286"/>
      <c r="AF34" s="288" t="s">
        <v>37</v>
      </c>
      <c r="AG34" s="288"/>
      <c r="AH34" s="288"/>
      <c r="AJ34" s="36" t="str">
        <f>IF(OR(M25="■",B36="■"),"",IF(AND(B20="■",AA34="その他"),"この許可区分では解体工事はできません！",IF(AND(J33="■",S34&lt;&gt;"",V34&lt;&gt;"",AA34&lt;&gt;""),"",IF(AND(J34="■",G34&lt;&gt;"",S34&lt;&gt;"",V34&lt;&gt;"",AA34&lt;&gt;""),"","←未入力箇所があります"))))</f>
        <v>←未入力箇所があります</v>
      </c>
    </row>
    <row r="35" spans="1:36" ht="18" customHeight="1">
      <c r="B35" s="24"/>
      <c r="C35" s="288" t="s">
        <v>38</v>
      </c>
      <c r="D35" s="288"/>
      <c r="E35" s="288"/>
      <c r="F35" s="288"/>
      <c r="G35" s="288"/>
      <c r="H35" s="288"/>
      <c r="I35" s="288"/>
      <c r="J35" s="288"/>
      <c r="K35" s="288"/>
      <c r="L35" s="288"/>
      <c r="M35" s="286"/>
      <c r="N35" s="286"/>
      <c r="O35" s="286"/>
      <c r="P35" s="286"/>
      <c r="Q35" s="286"/>
      <c r="R35" s="286"/>
      <c r="S35" s="286"/>
      <c r="T35" s="286"/>
      <c r="U35" s="286"/>
      <c r="V35" s="286"/>
      <c r="W35" s="286"/>
      <c r="X35" s="286"/>
      <c r="Y35" s="286"/>
      <c r="Z35" s="24"/>
      <c r="AA35" s="24"/>
      <c r="AB35" s="24"/>
      <c r="AC35" s="24"/>
      <c r="AD35" s="24"/>
      <c r="AE35" s="24"/>
      <c r="AF35" s="24"/>
      <c r="AG35" s="24"/>
      <c r="AH35" s="24"/>
      <c r="AJ35" s="36" t="str">
        <f>IF(OR(M25="■",B36="■"),"",IF(M35="","←未入力箇所があります",""))</f>
        <v>←未入力箇所があります</v>
      </c>
    </row>
    <row r="36" spans="1:36" ht="14.15" customHeight="1">
      <c r="B36" s="32" t="s">
        <v>61</v>
      </c>
      <c r="C36" s="24" t="s">
        <v>39</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row>
    <row r="37" spans="1:36" ht="16" customHeight="1">
      <c r="B37" s="24"/>
      <c r="C37" s="288" t="s">
        <v>40</v>
      </c>
      <c r="D37" s="288"/>
      <c r="E37" s="288"/>
      <c r="F37" s="288"/>
      <c r="G37" s="288"/>
      <c r="H37" s="288"/>
      <c r="I37" s="285"/>
      <c r="J37" s="285"/>
      <c r="K37" s="285"/>
      <c r="L37" s="24" t="s">
        <v>42</v>
      </c>
      <c r="M37" s="24"/>
      <c r="N37" s="286"/>
      <c r="O37" s="286"/>
      <c r="P37" s="286"/>
      <c r="Q37" s="286"/>
      <c r="R37" s="286"/>
      <c r="S37" s="286"/>
      <c r="T37" s="286"/>
      <c r="U37" s="24" t="s">
        <v>35</v>
      </c>
      <c r="V37" s="24"/>
      <c r="W37" s="24"/>
      <c r="X37" s="24"/>
      <c r="Y37" s="24"/>
      <c r="Z37" s="24"/>
      <c r="AA37" s="24"/>
      <c r="AB37" s="24"/>
      <c r="AC37" s="24"/>
      <c r="AD37" s="24"/>
      <c r="AE37" s="24"/>
      <c r="AF37" s="24"/>
      <c r="AG37" s="24"/>
      <c r="AH37" s="24"/>
      <c r="AJ37" s="36" t="str">
        <f>IF(M25="■","",IF(B33="■","",IF(I37="福岡県以外","この登録では福岡県内の解体工事はできません！",IF(OR(I37="",N37=""),"←未入力箇所があります",""))))</f>
        <v>←未入力箇所があります</v>
      </c>
    </row>
    <row r="38" spans="1:36" ht="16" customHeight="1">
      <c r="C38" s="288" t="s">
        <v>41</v>
      </c>
      <c r="D38" s="288"/>
      <c r="E38" s="288"/>
      <c r="F38" s="288"/>
      <c r="G38" s="288"/>
      <c r="H38" s="288"/>
      <c r="I38" s="286"/>
      <c r="J38" s="286"/>
      <c r="K38" s="286"/>
      <c r="L38" s="286"/>
      <c r="M38" s="286"/>
      <c r="N38" s="286"/>
      <c r="O38" s="286"/>
      <c r="P38" s="286"/>
      <c r="Q38" s="286"/>
      <c r="R38" s="286"/>
      <c r="S38" s="286"/>
      <c r="T38" s="286"/>
      <c r="U38" s="24"/>
      <c r="V38" s="24"/>
      <c r="W38" s="24"/>
      <c r="X38" s="24"/>
      <c r="Y38" s="24"/>
      <c r="Z38" s="24"/>
      <c r="AA38" s="24"/>
      <c r="AB38" s="24"/>
      <c r="AC38" s="24"/>
      <c r="AD38" s="24"/>
      <c r="AE38" s="24"/>
      <c r="AF38" s="24"/>
      <c r="AG38" s="24"/>
      <c r="AH38" s="24"/>
      <c r="AJ38" s="36" t="str">
        <f>IF(M25="■","",IF(B33="■","",IF(I38&lt;&gt;"","","←未入力箇所があります")))</f>
        <v>←未入力箇所があります</v>
      </c>
    </row>
    <row r="39" spans="1:36" ht="6" customHeight="1"/>
    <row r="40" spans="1:36" ht="14.15" customHeight="1">
      <c r="A40" s="6" t="s">
        <v>8</v>
      </c>
    </row>
    <row r="41" spans="1:36" ht="14.15" customHeight="1">
      <c r="A41" s="6" t="s">
        <v>9</v>
      </c>
    </row>
    <row r="42" spans="1:36" ht="14.15" customHeight="1">
      <c r="B42" s="10"/>
      <c r="C42" s="299" t="s">
        <v>111</v>
      </c>
      <c r="D42" s="299"/>
      <c r="F42" s="300"/>
      <c r="G42" s="300"/>
      <c r="H42" s="39" t="s">
        <v>110</v>
      </c>
      <c r="I42" s="38"/>
      <c r="J42" s="39" t="s">
        <v>109</v>
      </c>
      <c r="K42" s="38"/>
      <c r="L42" s="39" t="s">
        <v>108</v>
      </c>
      <c r="AJ42" s="36" t="str">
        <f>IF(M25="■","",IF(OR(F42="",I42="",K42="",),"←未入力箇所があります",""))</f>
        <v>←未入力箇所があります</v>
      </c>
    </row>
    <row r="43" spans="1:36" ht="6" customHeight="1"/>
    <row r="44" spans="1:36" ht="14.15" customHeight="1">
      <c r="A44" s="303" t="s">
        <v>10</v>
      </c>
      <c r="B44" s="303"/>
      <c r="C44" s="303"/>
      <c r="D44" s="303"/>
      <c r="E44" s="303"/>
      <c r="F44" s="303"/>
      <c r="G44" s="303"/>
      <c r="H44" s="303"/>
      <c r="I44" s="303"/>
      <c r="J44" s="303"/>
    </row>
    <row r="45" spans="1:36" ht="12" customHeight="1">
      <c r="C45" s="6" t="s">
        <v>48</v>
      </c>
    </row>
    <row r="46" spans="1:36" ht="12" customHeight="1">
      <c r="C46" s="6" t="s">
        <v>49</v>
      </c>
      <c r="AJ46" s="41"/>
    </row>
    <row r="47" spans="1:36" ht="12" customHeight="1">
      <c r="C47" s="6" t="s">
        <v>50</v>
      </c>
      <c r="AJ47" s="41"/>
    </row>
    <row r="48" spans="1:36" ht="12" customHeight="1">
      <c r="C48" s="6" t="s">
        <v>51</v>
      </c>
      <c r="AJ48" s="41"/>
    </row>
    <row r="49" spans="1:36" ht="6" customHeight="1"/>
    <row r="50" spans="1:36" ht="14.15" customHeight="1">
      <c r="A50" s="6" t="s">
        <v>11</v>
      </c>
      <c r="AC50" s="4"/>
      <c r="AJ50" s="41"/>
    </row>
    <row r="51" spans="1:36" ht="12" customHeight="1">
      <c r="A51" s="7"/>
      <c r="B51" s="296" t="s">
        <v>95</v>
      </c>
      <c r="C51" s="296"/>
      <c r="D51" s="296"/>
      <c r="E51" s="296"/>
      <c r="F51" s="296"/>
      <c r="G51" s="296"/>
      <c r="H51" s="296"/>
      <c r="I51" s="296"/>
      <c r="J51" s="296"/>
      <c r="K51" s="296"/>
      <c r="L51" s="296"/>
      <c r="M51" s="296"/>
      <c r="N51" s="296"/>
      <c r="O51" s="6" t="s">
        <v>43</v>
      </c>
      <c r="U51" s="40"/>
      <c r="V51" s="40"/>
      <c r="X51" s="299" t="s">
        <v>111</v>
      </c>
      <c r="Y51" s="299"/>
      <c r="AA51" s="300"/>
      <c r="AB51" s="300"/>
      <c r="AC51" s="39" t="s">
        <v>110</v>
      </c>
      <c r="AD51" s="38"/>
      <c r="AE51" s="39" t="s">
        <v>109</v>
      </c>
      <c r="AF51" s="38"/>
      <c r="AG51" s="39" t="s">
        <v>108</v>
      </c>
      <c r="AJ51" s="36" t="str">
        <f>IF(OR(AA51="",AD51="",AF51=""),"←未入力箇所があります",IF(('CSV（久留米市）'!D12&gt;='CSV（久留米市）'!D9),"","着手予定日が間違っていませんか？（届出日の１週間後から着手可能）"))</f>
        <v>←未入力箇所があります</v>
      </c>
    </row>
    <row r="52" spans="1:36" ht="12" customHeight="1">
      <c r="A52" s="7"/>
      <c r="B52" s="302"/>
      <c r="C52" s="302"/>
      <c r="D52" s="302"/>
      <c r="E52" s="302"/>
      <c r="F52" s="302"/>
      <c r="G52" s="302"/>
      <c r="H52" s="302"/>
      <c r="I52" s="302"/>
      <c r="J52" s="302"/>
      <c r="K52" s="302"/>
      <c r="L52" s="302"/>
      <c r="M52" s="302"/>
      <c r="N52" s="302"/>
      <c r="O52" s="6" t="s">
        <v>44</v>
      </c>
      <c r="U52" s="40"/>
      <c r="V52" s="40"/>
      <c r="X52" s="299" t="s">
        <v>111</v>
      </c>
      <c r="Y52" s="299"/>
      <c r="AA52" s="300"/>
      <c r="AB52" s="300"/>
      <c r="AC52" s="39" t="s">
        <v>110</v>
      </c>
      <c r="AD52" s="38"/>
      <c r="AE52" s="39" t="s">
        <v>109</v>
      </c>
      <c r="AF52" s="38"/>
      <c r="AG52" s="39" t="s">
        <v>108</v>
      </c>
      <c r="AJ52" s="36" t="str">
        <f>IF(OR(AA52="",AD52="",AF52=""),"←未入力箇所があります","")</f>
        <v>←未入力箇所があります</v>
      </c>
    </row>
    <row r="53" spans="1:36" ht="22.5" customHeight="1">
      <c r="A53" s="11"/>
      <c r="B53" s="292" t="s">
        <v>46</v>
      </c>
      <c r="C53" s="292"/>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row>
    <row r="54" spans="1:36" ht="14.15" customHeight="1">
      <c r="A54" s="8" t="s">
        <v>12</v>
      </c>
      <c r="B54" s="9"/>
      <c r="D54" s="8" t="s">
        <v>55</v>
      </c>
    </row>
    <row r="55" spans="1:36" ht="14.15" customHeight="1">
      <c r="A55" s="8"/>
      <c r="D55" s="9" t="s">
        <v>13</v>
      </c>
    </row>
    <row r="56" spans="1:36" ht="20.149999999999999" customHeight="1">
      <c r="A56" s="30" t="s">
        <v>54</v>
      </c>
      <c r="B56" s="30"/>
      <c r="C56" s="30"/>
      <c r="D56" s="30"/>
      <c r="E56" s="30"/>
      <c r="F56" s="30"/>
      <c r="G56" s="30"/>
      <c r="H56" s="30"/>
      <c r="I56" s="30"/>
      <c r="J56" s="30"/>
    </row>
    <row r="57" spans="1:36" ht="14.15" customHeight="1"/>
    <row r="58" spans="1:36" ht="14.15" customHeight="1"/>
  </sheetData>
  <mergeCells count="73">
    <mergeCell ref="X52:Y52"/>
    <mergeCell ref="AA52:AB52"/>
    <mergeCell ref="C42:D42"/>
    <mergeCell ref="F42:G42"/>
    <mergeCell ref="X4:Y4"/>
    <mergeCell ref="N21:O21"/>
    <mergeCell ref="W24:Z24"/>
    <mergeCell ref="AA24:AE24"/>
    <mergeCell ref="K18:AE18"/>
    <mergeCell ref="W20:AD20"/>
    <mergeCell ref="W23:Z23"/>
    <mergeCell ref="AA23:AE23"/>
    <mergeCell ref="AA4:AB4"/>
    <mergeCell ref="L8:O8"/>
    <mergeCell ref="U8:AD8"/>
    <mergeCell ref="L10:O10"/>
    <mergeCell ref="U10:AD10"/>
    <mergeCell ref="O19:AF19"/>
    <mergeCell ref="H9:AD9"/>
    <mergeCell ref="H11:AD11"/>
    <mergeCell ref="B51:N52"/>
    <mergeCell ref="C35:L35"/>
    <mergeCell ref="A44:J44"/>
    <mergeCell ref="D31:AE31"/>
    <mergeCell ref="C34:F34"/>
    <mergeCell ref="G34:I34"/>
    <mergeCell ref="Y34:Z34"/>
    <mergeCell ref="N37:T37"/>
    <mergeCell ref="I38:T38"/>
    <mergeCell ref="AA34:AE34"/>
    <mergeCell ref="M35:Y35"/>
    <mergeCell ref="C37:H37"/>
    <mergeCell ref="R29:AG29"/>
    <mergeCell ref="Q28:R28"/>
    <mergeCell ref="C38:H38"/>
    <mergeCell ref="I37:K37"/>
    <mergeCell ref="X51:Y51"/>
    <mergeCell ref="AA51:AB51"/>
    <mergeCell ref="S34:T34"/>
    <mergeCell ref="V34:X34"/>
    <mergeCell ref="P34:Q34"/>
    <mergeCell ref="B53:AH53"/>
    <mergeCell ref="A7:Q7"/>
    <mergeCell ref="R7:AG7"/>
    <mergeCell ref="S21:U21"/>
    <mergeCell ref="AF34:AH34"/>
    <mergeCell ref="M20:N20"/>
    <mergeCell ref="O20:Q20"/>
    <mergeCell ref="V21:W21"/>
    <mergeCell ref="AE20:AF20"/>
    <mergeCell ref="AF21:AG21"/>
    <mergeCell ref="X21:AE21"/>
    <mergeCell ref="R20:T20"/>
    <mergeCell ref="S28:AG28"/>
    <mergeCell ref="H30:K30"/>
    <mergeCell ref="Q30:Z30"/>
    <mergeCell ref="A10:F10"/>
    <mergeCell ref="N2:U2"/>
    <mergeCell ref="A16:J16"/>
    <mergeCell ref="A18:G18"/>
    <mergeCell ref="M23:N23"/>
    <mergeCell ref="O23:Q23"/>
    <mergeCell ref="Q15:R15"/>
    <mergeCell ref="A17:G17"/>
    <mergeCell ref="R6:S6"/>
    <mergeCell ref="U23:V23"/>
    <mergeCell ref="T6:AG6"/>
    <mergeCell ref="H17:AE17"/>
    <mergeCell ref="A4:K5"/>
    <mergeCell ref="H6:J6"/>
    <mergeCell ref="P21:R21"/>
    <mergeCell ref="R23:T23"/>
    <mergeCell ref="U20:V20"/>
  </mergeCells>
  <phoneticPr fontId="1"/>
  <conditionalFormatting sqref="O20 U20 AE20">
    <cfRule type="expression" dxfId="95" priority="19">
      <formula>$B$20="■"</formula>
    </cfRule>
  </conditionalFormatting>
  <conditionalFormatting sqref="AF21:AG21">
    <cfRule type="expression" dxfId="94" priority="18">
      <formula>$B$21="■"</formula>
    </cfRule>
  </conditionalFormatting>
  <conditionalFormatting sqref="AA23:AE23">
    <cfRule type="expression" dxfId="93" priority="17">
      <formula>$B$22="■"</formula>
    </cfRule>
  </conditionalFormatting>
  <conditionalFormatting sqref="AA24:AE24">
    <cfRule type="expression" dxfId="92" priority="16">
      <formula>$B$24="■"</formula>
    </cfRule>
  </conditionalFormatting>
  <conditionalFormatting sqref="S28:AG28 R29:AG29 Q30:Z30 H30:K30 D31:AE31 B33 B36">
    <cfRule type="expression" dxfId="91" priority="15">
      <formula>$J$25="■"</formula>
    </cfRule>
  </conditionalFormatting>
  <conditionalFormatting sqref="J33:J34">
    <cfRule type="expression" dxfId="90" priority="14">
      <formula>$B$33="■"</formula>
    </cfRule>
  </conditionalFormatting>
  <conditionalFormatting sqref="S34:T34 V34:X34 AA34:AE34 M35">
    <cfRule type="expression" dxfId="89" priority="11">
      <formula>$J$33="■"</formula>
    </cfRule>
  </conditionalFormatting>
  <conditionalFormatting sqref="G34:I34 S34:T34 V34:X34 AA34:AE34 M35">
    <cfRule type="expression" dxfId="88" priority="10">
      <formula>$J$34="■"</formula>
    </cfRule>
  </conditionalFormatting>
  <conditionalFormatting sqref="I37:K37 N37:T37 I38:T38">
    <cfRule type="expression" dxfId="87" priority="9">
      <formula>$B$36="■"</formula>
    </cfRule>
  </conditionalFormatting>
  <conditionalFormatting sqref="L10:O10 U10:AD10 H11:AD11">
    <cfRule type="expression" dxfId="86" priority="8">
      <formula>AND($L$8&lt;&gt;"",$U$8&lt;&gt;"",$H$9&lt;&gt;"")</formula>
    </cfRule>
  </conditionalFormatting>
  <conditionalFormatting sqref="O19:AF19">
    <cfRule type="expression" dxfId="85" priority="7">
      <formula>$O$20="その他"</formula>
    </cfRule>
  </conditionalFormatting>
  <conditionalFormatting sqref="P21:R21">
    <cfRule type="expression" dxfId="84" priority="4">
      <formula>$B$21="■"</formula>
    </cfRule>
  </conditionalFormatting>
  <conditionalFormatting sqref="V21">
    <cfRule type="expression" dxfId="83" priority="3">
      <formula>$B$21="■"</formula>
    </cfRule>
  </conditionalFormatting>
  <conditionalFormatting sqref="O23:Q23">
    <cfRule type="expression" dxfId="82" priority="2">
      <formula>$B$22="■"</formula>
    </cfRule>
  </conditionalFormatting>
  <conditionalFormatting sqref="U23">
    <cfRule type="expression" dxfId="81" priority="1">
      <formula>$B$22="■"</formula>
    </cfRule>
  </conditionalFormatting>
  <dataValidations count="5">
    <dataValidation type="list" allowBlank="1" showInputMessage="1" showErrorMessage="1" sqref="B20:B22 B24 J25 M25 B33 B36 J33:J34">
      <formula1>"□,■"</formula1>
    </dataValidation>
    <dataValidation type="list" allowBlank="1" showInputMessage="1" showErrorMessage="1" sqref="AA34:AE34">
      <formula1>"建築,土木,解体,その他"</formula1>
    </dataValidation>
    <dataValidation type="list" allowBlank="1" showInputMessage="1" showErrorMessage="1" sqref="I37:K37">
      <formula1>"福岡県,福岡県以外"</formula1>
    </dataValidation>
    <dataValidation type="list" allowBlank="1" showInputMessage="1" showErrorMessage="1" sqref="O20:Q20 P21:R21 O23:Q23">
      <formula1>"住宅,共同住宅,倉庫,店舗兼住宅,事務所,工場,店舗,その他"</formula1>
    </dataValidation>
    <dataValidation type="list" allowBlank="1" showInputMessage="1" showErrorMessage="1" sqref="U20:V20 V21:W21 U23:V23">
      <formula1>"1,2,3,4,5,6,7,8,9,10～,地下1,地下2,地下3～"</formula1>
    </dataValidation>
  </dataValidations>
  <printOptions horizontalCentered="1"/>
  <pageMargins left="0.78740157480314965" right="0.51181102362204722" top="0.55118110236220474" bottom="0.31496062992125984" header="0.51181102362204722" footer="0.43307086614173229"/>
  <pageSetup paperSize="9" scale="9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Z62"/>
  <sheetViews>
    <sheetView view="pageBreakPreview" zoomScaleNormal="100" zoomScaleSheetLayoutView="100" workbookViewId="0">
      <selection activeCell="J3" sqref="J3"/>
    </sheetView>
  </sheetViews>
  <sheetFormatPr defaultColWidth="2.6328125" defaultRowHeight="12"/>
  <cols>
    <col min="1" max="1" width="3.36328125" style="3" customWidth="1"/>
    <col min="2" max="4" width="2.6328125" style="3" customWidth="1"/>
    <col min="5" max="5" width="4.6328125" style="3" customWidth="1"/>
    <col min="6" max="6" width="2.6328125" style="3" customWidth="1"/>
    <col min="7" max="8" width="2.08984375" style="3" customWidth="1"/>
    <col min="9" max="16" width="2.6328125" style="3" customWidth="1"/>
    <col min="17" max="17" width="3.6328125" style="3" customWidth="1"/>
    <col min="18" max="18" width="4.08984375" style="3" customWidth="1"/>
    <col min="19" max="23" width="2.6328125" style="3" customWidth="1"/>
    <col min="24" max="24" width="1.6328125" style="3" customWidth="1"/>
    <col min="25" max="29" width="2.6328125" style="3" customWidth="1"/>
    <col min="30" max="30" width="2.08984375" style="3" customWidth="1"/>
    <col min="31" max="34" width="2.6328125" style="3" customWidth="1"/>
    <col min="35" max="35" width="1.90625" style="3" customWidth="1"/>
    <col min="36" max="36" width="2.36328125" style="47" customWidth="1"/>
    <col min="37" max="16384" width="2.6328125" style="3"/>
  </cols>
  <sheetData>
    <row r="1" spans="1:36" ht="15" customHeight="1" thickBot="1">
      <c r="A1" s="45" t="s">
        <v>114</v>
      </c>
      <c r="B1" s="43"/>
      <c r="AH1" s="46" t="s">
        <v>1</v>
      </c>
    </row>
    <row r="2" spans="1:36" ht="14.25" customHeight="1" thickBot="1">
      <c r="Z2" s="309" t="s">
        <v>0</v>
      </c>
      <c r="AA2" s="310"/>
      <c r="AB2" s="310"/>
      <c r="AC2" s="310"/>
      <c r="AD2" s="310"/>
      <c r="AE2" s="310"/>
      <c r="AF2" s="310"/>
      <c r="AG2" s="310"/>
      <c r="AH2" s="311"/>
      <c r="AJ2" s="37" t="s">
        <v>96</v>
      </c>
    </row>
    <row r="3" spans="1:36" ht="19.5" thickBot="1">
      <c r="A3" s="48"/>
      <c r="B3" s="48"/>
      <c r="C3" s="48"/>
      <c r="D3" s="48"/>
      <c r="E3" s="48"/>
      <c r="F3" s="48"/>
      <c r="G3" s="48"/>
      <c r="H3" s="48"/>
      <c r="I3" s="48"/>
      <c r="J3" s="48"/>
      <c r="K3" s="312" t="s">
        <v>115</v>
      </c>
      <c r="L3" s="312"/>
      <c r="M3" s="312"/>
      <c r="N3" s="312"/>
      <c r="O3" s="312"/>
      <c r="P3" s="312"/>
      <c r="Q3" s="312"/>
      <c r="R3" s="312"/>
      <c r="S3" s="312"/>
      <c r="T3" s="312"/>
      <c r="U3" s="312"/>
      <c r="V3" s="312"/>
      <c r="W3" s="312"/>
      <c r="X3" s="48"/>
      <c r="Y3" s="48"/>
      <c r="Z3" s="48"/>
      <c r="AA3" s="48"/>
      <c r="AB3" s="48"/>
      <c r="AC3" s="48"/>
      <c r="AD3" s="48"/>
      <c r="AE3" s="48"/>
      <c r="AF3" s="48"/>
      <c r="AG3" s="48"/>
      <c r="AH3" s="48"/>
    </row>
    <row r="4" spans="1:36" s="45" customFormat="1" ht="13" customHeight="1">
      <c r="A4" s="313" t="s">
        <v>116</v>
      </c>
      <c r="B4" s="314"/>
      <c r="C4" s="314"/>
      <c r="D4" s="314"/>
      <c r="E4" s="314"/>
      <c r="F4" s="314"/>
      <c r="G4" s="314"/>
      <c r="H4" s="314"/>
      <c r="I4" s="315"/>
      <c r="J4" s="49" t="s">
        <v>61</v>
      </c>
      <c r="K4" s="319" t="s">
        <v>117</v>
      </c>
      <c r="L4" s="319"/>
      <c r="M4" s="50"/>
      <c r="N4" s="49" t="s">
        <v>118</v>
      </c>
      <c r="O4" s="319" t="s">
        <v>119</v>
      </c>
      <c r="P4" s="319"/>
      <c r="Q4" s="319"/>
      <c r="R4" s="319"/>
      <c r="S4" s="319"/>
      <c r="T4" s="319"/>
      <c r="U4" s="319"/>
      <c r="V4" s="319"/>
      <c r="W4" s="49" t="s">
        <v>61</v>
      </c>
      <c r="X4" s="319" t="s">
        <v>120</v>
      </c>
      <c r="Y4" s="319"/>
      <c r="Z4" s="319"/>
      <c r="AA4" s="319"/>
      <c r="AB4" s="319"/>
      <c r="AC4" s="319"/>
      <c r="AD4" s="319"/>
      <c r="AE4" s="319"/>
      <c r="AF4" s="51"/>
      <c r="AG4" s="51"/>
      <c r="AH4" s="52"/>
      <c r="AJ4" s="53" t="str">
        <f>IF(AND(J4="□",N4="□",W4="□",J5="□",N5="□",W5="□"),"←未入力箇所があります（□にチェック）",IF(AND(W5="■",AB5=""),"←未入力箇所があります（　）に内容を記入",""))</f>
        <v>←未入力箇所があります（□にチェック）</v>
      </c>
    </row>
    <row r="5" spans="1:36" s="45" customFormat="1" ht="13" customHeight="1" thickBot="1">
      <c r="A5" s="316"/>
      <c r="B5" s="317"/>
      <c r="C5" s="317"/>
      <c r="D5" s="317"/>
      <c r="E5" s="317"/>
      <c r="F5" s="317"/>
      <c r="G5" s="317"/>
      <c r="H5" s="317"/>
      <c r="I5" s="318"/>
      <c r="J5" s="54" t="s">
        <v>118</v>
      </c>
      <c r="K5" s="320" t="s">
        <v>121</v>
      </c>
      <c r="L5" s="320"/>
      <c r="M5" s="320"/>
      <c r="N5" s="54" t="s">
        <v>61</v>
      </c>
      <c r="O5" s="320" t="s">
        <v>122</v>
      </c>
      <c r="P5" s="320"/>
      <c r="Q5" s="320"/>
      <c r="R5" s="320"/>
      <c r="S5" s="320"/>
      <c r="T5" s="320"/>
      <c r="U5" s="320"/>
      <c r="V5" s="320"/>
      <c r="W5" s="54" t="s">
        <v>61</v>
      </c>
      <c r="X5" s="320" t="s">
        <v>123</v>
      </c>
      <c r="Y5" s="320"/>
      <c r="Z5" s="320"/>
      <c r="AA5" s="320"/>
      <c r="AB5" s="321"/>
      <c r="AC5" s="321"/>
      <c r="AD5" s="321"/>
      <c r="AE5" s="321"/>
      <c r="AF5" s="321"/>
      <c r="AG5" s="321"/>
      <c r="AH5" s="55" t="s">
        <v>91</v>
      </c>
      <c r="AJ5" s="47"/>
    </row>
    <row r="6" spans="1:36" s="43" customFormat="1" ht="17.149999999999999" customHeight="1">
      <c r="A6" s="325" t="s">
        <v>124</v>
      </c>
      <c r="B6" s="326"/>
      <c r="C6" s="327"/>
      <c r="D6" s="334" t="s">
        <v>125</v>
      </c>
      <c r="E6" s="334"/>
      <c r="F6" s="334"/>
      <c r="G6" s="334"/>
      <c r="H6" s="334"/>
      <c r="I6" s="335"/>
      <c r="J6" s="338" t="s">
        <v>126</v>
      </c>
      <c r="K6" s="339"/>
      <c r="L6" s="339"/>
      <c r="M6" s="340"/>
      <c r="N6" s="340"/>
      <c r="O6" s="339" t="s">
        <v>127</v>
      </c>
      <c r="P6" s="339"/>
      <c r="Q6" s="339"/>
      <c r="R6" s="340"/>
      <c r="S6" s="340"/>
      <c r="T6" s="56" t="s">
        <v>128</v>
      </c>
      <c r="U6" s="56"/>
      <c r="V6" s="56"/>
      <c r="W6" s="56"/>
      <c r="X6" s="56"/>
      <c r="Y6" s="56"/>
      <c r="Z6" s="56"/>
      <c r="AA6" s="56"/>
      <c r="AB6" s="56"/>
      <c r="AC6" s="56"/>
      <c r="AD6" s="56"/>
      <c r="AE6" s="56"/>
      <c r="AF6" s="56"/>
      <c r="AG6" s="56"/>
      <c r="AH6" s="57"/>
      <c r="AJ6" s="53" t="str">
        <f>IF(OR(M6="",R6=""),"←未入力箇所があります","")</f>
        <v>←未入力箇所があります</v>
      </c>
    </row>
    <row r="7" spans="1:36" s="43" customFormat="1" ht="17.149999999999999" customHeight="1">
      <c r="A7" s="328"/>
      <c r="B7" s="329"/>
      <c r="C7" s="330"/>
      <c r="D7" s="336"/>
      <c r="E7" s="336"/>
      <c r="F7" s="336"/>
      <c r="G7" s="336"/>
      <c r="H7" s="336"/>
      <c r="I7" s="337"/>
      <c r="J7" s="341" t="s">
        <v>129</v>
      </c>
      <c r="K7" s="342"/>
      <c r="L7" s="342"/>
      <c r="M7" s="58" t="s">
        <v>93</v>
      </c>
      <c r="N7" s="342"/>
      <c r="O7" s="342"/>
      <c r="P7" s="342"/>
      <c r="Q7" s="342"/>
      <c r="R7" s="342"/>
      <c r="S7" s="342"/>
      <c r="T7" s="342"/>
      <c r="U7" s="342"/>
      <c r="V7" s="342"/>
      <c r="W7" s="342"/>
      <c r="X7" s="342"/>
      <c r="Y7" s="342"/>
      <c r="Z7" s="342"/>
      <c r="AA7" s="342"/>
      <c r="AB7" s="342"/>
      <c r="AC7" s="342"/>
      <c r="AD7" s="342"/>
      <c r="AE7" s="342"/>
      <c r="AF7" s="342"/>
      <c r="AG7" s="342"/>
      <c r="AH7" s="59" t="s">
        <v>91</v>
      </c>
      <c r="AJ7" s="47"/>
    </row>
    <row r="8" spans="1:36" s="43" customFormat="1" ht="13" customHeight="1">
      <c r="A8" s="328"/>
      <c r="B8" s="329"/>
      <c r="C8" s="330"/>
      <c r="D8" s="343" t="s">
        <v>130</v>
      </c>
      <c r="E8" s="343"/>
      <c r="F8" s="343"/>
      <c r="G8" s="343"/>
      <c r="H8" s="343"/>
      <c r="I8" s="344"/>
      <c r="J8" s="347" t="s">
        <v>131</v>
      </c>
      <c r="K8" s="322"/>
      <c r="L8" s="322"/>
      <c r="M8" s="322"/>
      <c r="N8" s="322"/>
      <c r="O8" s="60" t="s">
        <v>61</v>
      </c>
      <c r="P8" s="322" t="s">
        <v>132</v>
      </c>
      <c r="Q8" s="322"/>
      <c r="R8" s="60" t="s">
        <v>61</v>
      </c>
      <c r="S8" s="322" t="s">
        <v>133</v>
      </c>
      <c r="T8" s="322"/>
      <c r="U8" s="322"/>
      <c r="V8" s="322"/>
      <c r="W8" s="60" t="s">
        <v>61</v>
      </c>
      <c r="X8" s="322" t="s">
        <v>134</v>
      </c>
      <c r="Y8" s="322"/>
      <c r="Z8" s="60" t="s">
        <v>61</v>
      </c>
      <c r="AA8" s="322" t="s">
        <v>135</v>
      </c>
      <c r="AB8" s="322"/>
      <c r="AC8" s="61" t="s">
        <v>61</v>
      </c>
      <c r="AD8" s="322" t="s">
        <v>136</v>
      </c>
      <c r="AE8" s="322"/>
      <c r="AF8" s="322"/>
      <c r="AG8" s="62"/>
      <c r="AH8" s="63"/>
      <c r="AJ8" s="53" t="str">
        <f>IF(AND(O8="□",R8="□",W8="□",Z8="□",AC8="□",M10=""),"←未入力箇所があります（□にチェック、周辺に施設がない場合は３行目の「その他」にチェックとその旨を記載）",IF(AND(AC8="■",AD9=""),"←未入力箇所があります（　）に内容を記入",""))</f>
        <v>←未入力箇所があります（□にチェック、周辺に施設がない場合は３行目の「その他」にチェックとその旨を記載）</v>
      </c>
    </row>
    <row r="9" spans="1:36" s="43" customFormat="1" ht="13" customHeight="1">
      <c r="A9" s="328"/>
      <c r="B9" s="329"/>
      <c r="C9" s="330"/>
      <c r="D9" s="334"/>
      <c r="E9" s="334"/>
      <c r="F9" s="334"/>
      <c r="G9" s="334"/>
      <c r="H9" s="334"/>
      <c r="I9" s="335"/>
      <c r="J9" s="64" t="s">
        <v>137</v>
      </c>
      <c r="K9" s="65"/>
      <c r="L9" s="65"/>
      <c r="M9" s="65"/>
      <c r="N9" s="65"/>
      <c r="O9" s="65"/>
      <c r="P9" s="65"/>
      <c r="Q9" s="65"/>
      <c r="R9" s="65"/>
      <c r="S9" s="323"/>
      <c r="T9" s="323"/>
      <c r="U9" s="65" t="s">
        <v>138</v>
      </c>
      <c r="V9" s="65"/>
      <c r="W9" s="66"/>
      <c r="X9" s="65"/>
      <c r="Y9" s="65"/>
      <c r="Z9" s="65"/>
      <c r="AA9" s="65"/>
      <c r="AB9" s="65"/>
      <c r="AC9" s="56" t="s">
        <v>93</v>
      </c>
      <c r="AD9" s="324"/>
      <c r="AE9" s="324"/>
      <c r="AF9" s="324"/>
      <c r="AG9" s="324"/>
      <c r="AH9" s="57" t="s">
        <v>91</v>
      </c>
      <c r="AJ9" s="53" t="str">
        <f>IF(S9="","←未入力箇所があります","")</f>
        <v>←未入力箇所があります</v>
      </c>
    </row>
    <row r="10" spans="1:36" s="43" customFormat="1" ht="13" customHeight="1" thickBot="1">
      <c r="A10" s="331"/>
      <c r="B10" s="332"/>
      <c r="C10" s="333"/>
      <c r="D10" s="345"/>
      <c r="E10" s="345"/>
      <c r="F10" s="345"/>
      <c r="G10" s="345"/>
      <c r="H10" s="345"/>
      <c r="I10" s="346"/>
      <c r="J10" s="67" t="s">
        <v>139</v>
      </c>
      <c r="K10" s="68"/>
      <c r="L10" s="69"/>
      <c r="M10" s="350"/>
      <c r="N10" s="350"/>
      <c r="O10" s="350"/>
      <c r="P10" s="350"/>
      <c r="Q10" s="350"/>
      <c r="R10" s="350"/>
      <c r="S10" s="350"/>
      <c r="T10" s="350"/>
      <c r="U10" s="350"/>
      <c r="V10" s="350"/>
      <c r="W10" s="350"/>
      <c r="X10" s="350"/>
      <c r="Y10" s="350"/>
      <c r="Z10" s="350"/>
      <c r="AA10" s="350"/>
      <c r="AB10" s="350"/>
      <c r="AC10" s="350"/>
      <c r="AD10" s="350"/>
      <c r="AE10" s="350"/>
      <c r="AF10" s="350"/>
      <c r="AG10" s="350"/>
      <c r="AH10" s="70" t="s">
        <v>91</v>
      </c>
      <c r="AJ10" s="53" t="str">
        <f>IF(AND(O8="□",R8="□",W8="□",Z8="□",AC8="□",M10=""),"←未入力箇所があります（周辺に施設がない場合はその旨を記載）","")</f>
        <v>←未入力箇所があります（周辺に施設がない場合はその旨を記載）</v>
      </c>
    </row>
    <row r="11" spans="1:36" s="43" customFormat="1" ht="16" customHeight="1">
      <c r="A11" s="351" t="s">
        <v>140</v>
      </c>
      <c r="B11" s="352"/>
      <c r="C11" s="353"/>
      <c r="D11" s="360"/>
      <c r="E11" s="360"/>
      <c r="F11" s="360"/>
      <c r="G11" s="360"/>
      <c r="H11" s="360"/>
      <c r="I11" s="361"/>
      <c r="J11" s="362" t="s">
        <v>141</v>
      </c>
      <c r="K11" s="363"/>
      <c r="L11" s="363"/>
      <c r="M11" s="363"/>
      <c r="N11" s="363"/>
      <c r="O11" s="363"/>
      <c r="P11" s="363"/>
      <c r="Q11" s="363"/>
      <c r="R11" s="363"/>
      <c r="S11" s="363"/>
      <c r="T11" s="363"/>
      <c r="U11" s="364"/>
      <c r="V11" s="362" t="s">
        <v>142</v>
      </c>
      <c r="W11" s="363"/>
      <c r="X11" s="363"/>
      <c r="Y11" s="363"/>
      <c r="Z11" s="363"/>
      <c r="AA11" s="363"/>
      <c r="AB11" s="363"/>
      <c r="AC11" s="363"/>
      <c r="AD11" s="363"/>
      <c r="AE11" s="363"/>
      <c r="AF11" s="363"/>
      <c r="AG11" s="363"/>
      <c r="AH11" s="365"/>
      <c r="AJ11" s="71"/>
    </row>
    <row r="12" spans="1:36" s="43" customFormat="1" ht="13" customHeight="1">
      <c r="A12" s="354"/>
      <c r="B12" s="355"/>
      <c r="C12" s="356"/>
      <c r="D12" s="343" t="s">
        <v>143</v>
      </c>
      <c r="E12" s="343"/>
      <c r="F12" s="343"/>
      <c r="G12" s="343"/>
      <c r="H12" s="343"/>
      <c r="I12" s="344"/>
      <c r="J12" s="347" t="s">
        <v>143</v>
      </c>
      <c r="K12" s="322"/>
      <c r="L12" s="322"/>
      <c r="M12" s="322"/>
      <c r="N12" s="60" t="s">
        <v>61</v>
      </c>
      <c r="O12" s="322" t="s">
        <v>144</v>
      </c>
      <c r="P12" s="322"/>
      <c r="Q12" s="60" t="s">
        <v>61</v>
      </c>
      <c r="R12" s="322" t="s">
        <v>145</v>
      </c>
      <c r="S12" s="322"/>
      <c r="T12" s="322"/>
      <c r="U12" s="62"/>
      <c r="V12" s="347"/>
      <c r="W12" s="322"/>
      <c r="X12" s="322"/>
      <c r="Y12" s="322"/>
      <c r="Z12" s="322"/>
      <c r="AA12" s="322"/>
      <c r="AB12" s="322"/>
      <c r="AC12" s="322"/>
      <c r="AD12" s="322"/>
      <c r="AE12" s="322"/>
      <c r="AF12" s="322"/>
      <c r="AG12" s="322"/>
      <c r="AH12" s="366"/>
      <c r="AJ12" s="53" t="str">
        <f>IF(AND(N12="□",Q12="□"),"←未入力箇所があります（□にチェック）",IF(AND(Q12="■",V12=""),"←未入力箇所があります（右欄に内容を記入）",""))</f>
        <v>←未入力箇所があります（□にチェック）</v>
      </c>
    </row>
    <row r="13" spans="1:36" s="43" customFormat="1" ht="13" customHeight="1">
      <c r="A13" s="354"/>
      <c r="B13" s="355"/>
      <c r="C13" s="356"/>
      <c r="D13" s="336"/>
      <c r="E13" s="336"/>
      <c r="F13" s="336"/>
      <c r="G13" s="336"/>
      <c r="H13" s="336"/>
      <c r="I13" s="337"/>
      <c r="J13" s="341" t="s">
        <v>139</v>
      </c>
      <c r="K13" s="342"/>
      <c r="L13" s="342"/>
      <c r="M13" s="348"/>
      <c r="N13" s="348"/>
      <c r="O13" s="348"/>
      <c r="P13" s="348"/>
      <c r="Q13" s="348"/>
      <c r="R13" s="348"/>
      <c r="S13" s="348"/>
      <c r="T13" s="348"/>
      <c r="U13" s="72" t="s">
        <v>91</v>
      </c>
      <c r="V13" s="367"/>
      <c r="W13" s="368"/>
      <c r="X13" s="368"/>
      <c r="Y13" s="368"/>
      <c r="Z13" s="368"/>
      <c r="AA13" s="368"/>
      <c r="AB13" s="368"/>
      <c r="AC13" s="368"/>
      <c r="AD13" s="368"/>
      <c r="AE13" s="368"/>
      <c r="AF13" s="368"/>
      <c r="AG13" s="368"/>
      <c r="AH13" s="369"/>
      <c r="AJ13" s="47"/>
    </row>
    <row r="14" spans="1:36" s="43" customFormat="1" ht="13" customHeight="1">
      <c r="A14" s="354"/>
      <c r="B14" s="355"/>
      <c r="C14" s="356"/>
      <c r="D14" s="343" t="s">
        <v>146</v>
      </c>
      <c r="E14" s="343"/>
      <c r="F14" s="343"/>
      <c r="G14" s="343"/>
      <c r="H14" s="343"/>
      <c r="I14" s="344"/>
      <c r="J14" s="347" t="s">
        <v>147</v>
      </c>
      <c r="K14" s="322"/>
      <c r="L14" s="322"/>
      <c r="M14" s="60" t="s">
        <v>61</v>
      </c>
      <c r="N14" s="322" t="s">
        <v>148</v>
      </c>
      <c r="O14" s="322"/>
      <c r="P14" s="349"/>
      <c r="Q14" s="349"/>
      <c r="R14" s="349"/>
      <c r="S14" s="73" t="s">
        <v>91</v>
      </c>
      <c r="T14" s="60" t="s">
        <v>61</v>
      </c>
      <c r="U14" s="62" t="s">
        <v>149</v>
      </c>
      <c r="V14" s="347"/>
      <c r="W14" s="322"/>
      <c r="X14" s="322"/>
      <c r="Y14" s="322"/>
      <c r="Z14" s="322"/>
      <c r="AA14" s="322"/>
      <c r="AB14" s="322"/>
      <c r="AC14" s="322"/>
      <c r="AD14" s="322"/>
      <c r="AE14" s="322"/>
      <c r="AF14" s="322"/>
      <c r="AG14" s="322"/>
      <c r="AH14" s="366"/>
      <c r="AJ14" s="53" t="str">
        <f>IF(AND(M14="□",T14="□"),"←未入力箇所があります（□にチェック）",IF(AND(M14="■",V14=""),"←未入力箇所があります（　）と右欄に内容を記入",""))</f>
        <v>←未入力箇所があります（□にチェック）</v>
      </c>
    </row>
    <row r="15" spans="1:36" s="43" customFormat="1" ht="13" customHeight="1">
      <c r="A15" s="354"/>
      <c r="B15" s="355"/>
      <c r="C15" s="356"/>
      <c r="D15" s="334"/>
      <c r="E15" s="334"/>
      <c r="F15" s="334"/>
      <c r="G15" s="334"/>
      <c r="H15" s="334"/>
      <c r="I15" s="335"/>
      <c r="J15" s="380" t="s">
        <v>150</v>
      </c>
      <c r="K15" s="381"/>
      <c r="L15" s="381"/>
      <c r="M15" s="381"/>
      <c r="N15" s="381"/>
      <c r="O15" s="381"/>
      <c r="P15" s="381"/>
      <c r="Q15" s="383"/>
      <c r="R15" s="383"/>
      <c r="S15" s="65" t="s">
        <v>138</v>
      </c>
      <c r="T15" s="65"/>
      <c r="U15" s="65"/>
      <c r="V15" s="380"/>
      <c r="W15" s="381"/>
      <c r="X15" s="381"/>
      <c r="Y15" s="381"/>
      <c r="Z15" s="381"/>
      <c r="AA15" s="381"/>
      <c r="AB15" s="381"/>
      <c r="AC15" s="381"/>
      <c r="AD15" s="381"/>
      <c r="AE15" s="381"/>
      <c r="AF15" s="381"/>
      <c r="AG15" s="381"/>
      <c r="AH15" s="382"/>
      <c r="AJ15" s="53" t="str">
        <f>IF(Q15="","←未入力箇所があります","")</f>
        <v>←未入力箇所があります</v>
      </c>
    </row>
    <row r="16" spans="1:36" s="43" customFormat="1" ht="13" customHeight="1">
      <c r="A16" s="354"/>
      <c r="B16" s="355"/>
      <c r="C16" s="356"/>
      <c r="D16" s="334"/>
      <c r="E16" s="334"/>
      <c r="F16" s="334"/>
      <c r="G16" s="334"/>
      <c r="H16" s="334"/>
      <c r="I16" s="335"/>
      <c r="J16" s="380" t="s">
        <v>151</v>
      </c>
      <c r="K16" s="381"/>
      <c r="L16" s="381"/>
      <c r="M16" s="74" t="s">
        <v>61</v>
      </c>
      <c r="N16" s="75" t="s">
        <v>152</v>
      </c>
      <c r="O16" s="74" t="s">
        <v>61</v>
      </c>
      <c r="P16" s="75" t="s">
        <v>149</v>
      </c>
      <c r="Q16" s="65"/>
      <c r="R16" s="65"/>
      <c r="S16" s="65"/>
      <c r="T16" s="65"/>
      <c r="U16" s="65"/>
      <c r="V16" s="380"/>
      <c r="W16" s="381"/>
      <c r="X16" s="381"/>
      <c r="Y16" s="381"/>
      <c r="Z16" s="381"/>
      <c r="AA16" s="381"/>
      <c r="AB16" s="381"/>
      <c r="AC16" s="381"/>
      <c r="AD16" s="381"/>
      <c r="AE16" s="381"/>
      <c r="AF16" s="381"/>
      <c r="AG16" s="381"/>
      <c r="AH16" s="382"/>
      <c r="AJ16" s="53" t="str">
        <f>IF(AND(M16="□",O16="□"),"←未入力箇所があります（□にチェック）",IF(AND(M16="■",V16=""),"←未入力箇所があります（右欄に内容を記入）",""))</f>
        <v>←未入力箇所があります（□にチェック）</v>
      </c>
    </row>
    <row r="17" spans="1:52" s="43" customFormat="1" ht="13" customHeight="1">
      <c r="A17" s="354"/>
      <c r="B17" s="355"/>
      <c r="C17" s="356"/>
      <c r="D17" s="336"/>
      <c r="E17" s="336"/>
      <c r="F17" s="336"/>
      <c r="G17" s="336"/>
      <c r="H17" s="336"/>
      <c r="I17" s="337"/>
      <c r="J17" s="380" t="s">
        <v>139</v>
      </c>
      <c r="K17" s="381"/>
      <c r="L17" s="381"/>
      <c r="M17" s="384"/>
      <c r="N17" s="384"/>
      <c r="O17" s="384"/>
      <c r="P17" s="384"/>
      <c r="Q17" s="384"/>
      <c r="R17" s="384"/>
      <c r="S17" s="384"/>
      <c r="T17" s="384"/>
      <c r="U17" s="65" t="s">
        <v>91</v>
      </c>
      <c r="V17" s="367"/>
      <c r="W17" s="368"/>
      <c r="X17" s="368"/>
      <c r="Y17" s="368"/>
      <c r="Z17" s="368"/>
      <c r="AA17" s="368"/>
      <c r="AB17" s="368"/>
      <c r="AC17" s="368"/>
      <c r="AD17" s="368"/>
      <c r="AE17" s="368"/>
      <c r="AF17" s="368"/>
      <c r="AG17" s="368"/>
      <c r="AH17" s="369"/>
      <c r="AJ17" s="47"/>
    </row>
    <row r="18" spans="1:52" s="43" customFormat="1" ht="13" customHeight="1">
      <c r="A18" s="354"/>
      <c r="B18" s="355"/>
      <c r="C18" s="356"/>
      <c r="D18" s="343" t="s">
        <v>153</v>
      </c>
      <c r="E18" s="343"/>
      <c r="F18" s="343"/>
      <c r="G18" s="343"/>
      <c r="H18" s="343"/>
      <c r="I18" s="344"/>
      <c r="J18" s="76" t="s">
        <v>61</v>
      </c>
      <c r="K18" s="77" t="s">
        <v>152</v>
      </c>
      <c r="L18" s="371" t="s">
        <v>154</v>
      </c>
      <c r="M18" s="371"/>
      <c r="N18" s="371"/>
      <c r="O18" s="371"/>
      <c r="P18" s="371"/>
      <c r="Q18" s="371"/>
      <c r="R18" s="371"/>
      <c r="S18" s="371"/>
      <c r="T18" s="371"/>
      <c r="U18" s="372"/>
      <c r="V18" s="347"/>
      <c r="W18" s="322"/>
      <c r="X18" s="322"/>
      <c r="Y18" s="322"/>
      <c r="Z18" s="322"/>
      <c r="AA18" s="322"/>
      <c r="AB18" s="322"/>
      <c r="AC18" s="322"/>
      <c r="AD18" s="322"/>
      <c r="AE18" s="322"/>
      <c r="AF18" s="322"/>
      <c r="AG18" s="322"/>
      <c r="AH18" s="366"/>
      <c r="AJ18" s="53" t="str">
        <f>IF(AND(J18="□",J19="□"),"←未入力箇所があります（□にチェック）",IF(AND(J18="■",V18=""),"←未入力箇所があります（右欄に内容を記入）",""))</f>
        <v>←未入力箇所があります（□にチェック）</v>
      </c>
    </row>
    <row r="19" spans="1:52" s="43" customFormat="1" ht="13" customHeight="1">
      <c r="A19" s="354"/>
      <c r="B19" s="355"/>
      <c r="C19" s="356"/>
      <c r="D19" s="336"/>
      <c r="E19" s="336"/>
      <c r="F19" s="336"/>
      <c r="G19" s="336"/>
      <c r="H19" s="336"/>
      <c r="I19" s="337"/>
      <c r="J19" s="78" t="s">
        <v>61</v>
      </c>
      <c r="K19" s="72" t="s">
        <v>155</v>
      </c>
      <c r="L19" s="79"/>
      <c r="M19" s="373" t="s">
        <v>156</v>
      </c>
      <c r="N19" s="373"/>
      <c r="O19" s="373"/>
      <c r="P19" s="373"/>
      <c r="Q19" s="373"/>
      <c r="R19" s="373"/>
      <c r="S19" s="373"/>
      <c r="T19" s="373"/>
      <c r="U19" s="374"/>
      <c r="V19" s="367"/>
      <c r="W19" s="368"/>
      <c r="X19" s="368"/>
      <c r="Y19" s="368"/>
      <c r="Z19" s="368"/>
      <c r="AA19" s="368"/>
      <c r="AB19" s="368"/>
      <c r="AC19" s="368"/>
      <c r="AD19" s="368"/>
      <c r="AE19" s="368"/>
      <c r="AF19" s="368"/>
      <c r="AG19" s="368"/>
      <c r="AH19" s="369"/>
      <c r="AJ19" s="47"/>
    </row>
    <row r="20" spans="1:52" s="43" customFormat="1" ht="13" customHeight="1">
      <c r="A20" s="354"/>
      <c r="B20" s="355"/>
      <c r="C20" s="356"/>
      <c r="D20" s="343" t="s">
        <v>157</v>
      </c>
      <c r="E20" s="343"/>
      <c r="F20" s="343"/>
      <c r="G20" s="343"/>
      <c r="H20" s="343"/>
      <c r="I20" s="344"/>
      <c r="J20" s="76" t="s">
        <v>61</v>
      </c>
      <c r="K20" s="80" t="s">
        <v>152</v>
      </c>
      <c r="L20" s="81" t="s">
        <v>158</v>
      </c>
      <c r="M20" s="82"/>
      <c r="N20" s="82"/>
      <c r="O20" s="82"/>
      <c r="P20" s="82"/>
      <c r="Q20" s="82"/>
      <c r="R20" s="82"/>
      <c r="S20" s="82"/>
      <c r="T20" s="82"/>
      <c r="U20" s="83"/>
      <c r="V20" s="375"/>
      <c r="W20" s="371"/>
      <c r="X20" s="371"/>
      <c r="Y20" s="371"/>
      <c r="Z20" s="371"/>
      <c r="AA20" s="371"/>
      <c r="AB20" s="371"/>
      <c r="AC20" s="371"/>
      <c r="AD20" s="371"/>
      <c r="AE20" s="371"/>
      <c r="AF20" s="371"/>
      <c r="AG20" s="371"/>
      <c r="AH20" s="376"/>
      <c r="AJ20" s="53" t="str">
        <f>IF(AND(J20="□",J21="□"),"←未入力箇所があります（□にチェック）",IF(AND(J20="■",V20=""),"←未入力箇所があります（右欄に内容を記入）",""))</f>
        <v>←未入力箇所があります（□にチェック）</v>
      </c>
    </row>
    <row r="21" spans="1:52" s="43" customFormat="1" ht="12.75" customHeight="1">
      <c r="A21" s="354"/>
      <c r="B21" s="355"/>
      <c r="C21" s="356"/>
      <c r="D21" s="336"/>
      <c r="E21" s="336"/>
      <c r="F21" s="336"/>
      <c r="G21" s="336"/>
      <c r="H21" s="336"/>
      <c r="I21" s="337"/>
      <c r="J21" s="78" t="s">
        <v>118</v>
      </c>
      <c r="K21" s="72" t="s">
        <v>155</v>
      </c>
      <c r="L21" s="373" t="s">
        <v>159</v>
      </c>
      <c r="M21" s="373"/>
      <c r="N21" s="373"/>
      <c r="O21" s="373"/>
      <c r="P21" s="373"/>
      <c r="Q21" s="373"/>
      <c r="R21" s="373"/>
      <c r="S21" s="373"/>
      <c r="T21" s="373"/>
      <c r="U21" s="374"/>
      <c r="V21" s="377"/>
      <c r="W21" s="378"/>
      <c r="X21" s="378"/>
      <c r="Y21" s="378"/>
      <c r="Z21" s="378"/>
      <c r="AA21" s="378"/>
      <c r="AB21" s="378"/>
      <c r="AC21" s="378"/>
      <c r="AD21" s="378"/>
      <c r="AE21" s="378"/>
      <c r="AF21" s="378"/>
      <c r="AG21" s="378"/>
      <c r="AH21" s="379"/>
      <c r="AJ21" s="47"/>
      <c r="AK21" s="44"/>
      <c r="AL21" s="44"/>
      <c r="AM21" s="44"/>
      <c r="AN21" s="44"/>
      <c r="AO21" s="44"/>
      <c r="AP21" s="44"/>
      <c r="AQ21" s="44"/>
      <c r="AR21" s="44"/>
      <c r="AS21" s="44"/>
      <c r="AT21" s="44"/>
      <c r="AU21" s="44"/>
      <c r="AV21" s="44"/>
      <c r="AW21" s="44"/>
      <c r="AX21" s="44"/>
      <c r="AY21" s="44"/>
      <c r="AZ21" s="44"/>
    </row>
    <row r="22" spans="1:52" s="43" customFormat="1" ht="12.75" customHeight="1">
      <c r="A22" s="354"/>
      <c r="B22" s="355"/>
      <c r="C22" s="356"/>
      <c r="D22" s="415" t="s">
        <v>160</v>
      </c>
      <c r="E22" s="402" t="s">
        <v>161</v>
      </c>
      <c r="F22" s="391"/>
      <c r="G22" s="391"/>
      <c r="H22" s="391"/>
      <c r="I22" s="403"/>
      <c r="J22" s="76" t="s">
        <v>61</v>
      </c>
      <c r="K22" s="80" t="s">
        <v>152</v>
      </c>
      <c r="L22" s="66"/>
      <c r="M22" s="65" t="s">
        <v>162</v>
      </c>
      <c r="N22" s="65"/>
      <c r="O22" s="65"/>
      <c r="P22" s="65"/>
      <c r="Q22" s="65"/>
      <c r="R22" s="65"/>
      <c r="S22" s="65"/>
      <c r="T22" s="65"/>
      <c r="U22" s="84"/>
      <c r="V22" s="417" t="s">
        <v>61</v>
      </c>
      <c r="W22" s="418" t="s">
        <v>163</v>
      </c>
      <c r="X22" s="418"/>
      <c r="Y22" s="418"/>
      <c r="Z22" s="418"/>
      <c r="AA22" s="418"/>
      <c r="AB22" s="418"/>
      <c r="AC22" s="418"/>
      <c r="AD22" s="418"/>
      <c r="AE22" s="418"/>
      <c r="AF22" s="418"/>
      <c r="AG22" s="418"/>
      <c r="AH22" s="419"/>
      <c r="AJ22" s="53" t="str">
        <f>IF(AND(J22="□",J25="□"),"←未入力箇所があります（□にチェック）",IF(AND(J22="■",N23="□",Q23="□"),"←未入力箇所があります（□にチェック）",IF(OR(V22="□",V24="□"),"←未入力箇所があります（結果に関わらず説明・報告は必要です）","")))</f>
        <v>←未入力箇所があります（□にチェック）</v>
      </c>
      <c r="AK22" s="85"/>
      <c r="AL22" s="86"/>
      <c r="AM22" s="86"/>
      <c r="AN22" s="86"/>
      <c r="AO22" s="86"/>
      <c r="AP22" s="86"/>
      <c r="AQ22" s="86"/>
      <c r="AR22" s="86"/>
      <c r="AS22" s="86"/>
      <c r="AT22" s="86"/>
      <c r="AU22" s="86"/>
      <c r="AV22" s="86"/>
      <c r="AW22" s="86"/>
      <c r="AX22" s="44"/>
      <c r="AY22" s="44"/>
      <c r="AZ22" s="44"/>
    </row>
    <row r="23" spans="1:52" s="43" customFormat="1" ht="5.5" customHeight="1">
      <c r="A23" s="354"/>
      <c r="B23" s="355"/>
      <c r="C23" s="356"/>
      <c r="D23" s="416"/>
      <c r="E23" s="404"/>
      <c r="F23" s="355"/>
      <c r="G23" s="355"/>
      <c r="H23" s="355"/>
      <c r="I23" s="405"/>
      <c r="J23" s="87"/>
      <c r="K23" s="80"/>
      <c r="L23" s="66"/>
      <c r="M23" s="420" t="s">
        <v>93</v>
      </c>
      <c r="N23" s="421" t="s">
        <v>61</v>
      </c>
      <c r="O23" s="421" t="s">
        <v>152</v>
      </c>
      <c r="P23" s="65"/>
      <c r="Q23" s="421" t="s">
        <v>61</v>
      </c>
      <c r="R23" s="421" t="s">
        <v>155</v>
      </c>
      <c r="S23" s="370" t="s">
        <v>91</v>
      </c>
      <c r="T23" s="65"/>
      <c r="U23" s="84"/>
      <c r="V23" s="396"/>
      <c r="W23" s="398"/>
      <c r="X23" s="398"/>
      <c r="Y23" s="398"/>
      <c r="Z23" s="398"/>
      <c r="AA23" s="398"/>
      <c r="AB23" s="398"/>
      <c r="AC23" s="398"/>
      <c r="AD23" s="398"/>
      <c r="AE23" s="398"/>
      <c r="AF23" s="398"/>
      <c r="AG23" s="398"/>
      <c r="AH23" s="399"/>
      <c r="AJ23" s="47"/>
      <c r="AK23" s="85"/>
      <c r="AL23" s="86"/>
      <c r="AM23" s="86"/>
      <c r="AN23" s="86"/>
      <c r="AO23" s="86"/>
      <c r="AP23" s="86"/>
      <c r="AQ23" s="86"/>
      <c r="AR23" s="86"/>
      <c r="AS23" s="86"/>
      <c r="AT23" s="86"/>
      <c r="AU23" s="86"/>
      <c r="AV23" s="86"/>
      <c r="AW23" s="86"/>
      <c r="AX23" s="44"/>
      <c r="AY23" s="44"/>
      <c r="AZ23" s="44"/>
    </row>
    <row r="24" spans="1:52" s="43" customFormat="1" ht="7" customHeight="1">
      <c r="A24" s="354"/>
      <c r="B24" s="355"/>
      <c r="C24" s="356"/>
      <c r="D24" s="416"/>
      <c r="E24" s="404"/>
      <c r="F24" s="355"/>
      <c r="G24" s="355"/>
      <c r="H24" s="355"/>
      <c r="I24" s="405"/>
      <c r="J24" s="88"/>
      <c r="K24" s="65"/>
      <c r="L24" s="66"/>
      <c r="M24" s="420"/>
      <c r="N24" s="421"/>
      <c r="O24" s="421"/>
      <c r="P24" s="65"/>
      <c r="Q24" s="421"/>
      <c r="R24" s="421"/>
      <c r="S24" s="370"/>
      <c r="T24" s="65"/>
      <c r="U24" s="84"/>
      <c r="V24" s="396" t="s">
        <v>61</v>
      </c>
      <c r="W24" s="398" t="s">
        <v>164</v>
      </c>
      <c r="X24" s="398"/>
      <c r="Y24" s="398"/>
      <c r="Z24" s="398"/>
      <c r="AA24" s="398"/>
      <c r="AB24" s="398"/>
      <c r="AC24" s="398"/>
      <c r="AD24" s="398"/>
      <c r="AE24" s="398"/>
      <c r="AF24" s="398"/>
      <c r="AG24" s="398"/>
      <c r="AH24" s="399"/>
      <c r="AJ24" s="47"/>
      <c r="AK24" s="86"/>
      <c r="AL24" s="86"/>
      <c r="AM24" s="86"/>
      <c r="AN24" s="86"/>
      <c r="AO24" s="86"/>
      <c r="AP24" s="86"/>
      <c r="AQ24" s="86"/>
      <c r="AR24" s="86"/>
      <c r="AS24" s="86"/>
      <c r="AT24" s="86"/>
      <c r="AU24" s="86"/>
      <c r="AV24" s="86"/>
      <c r="AW24" s="86"/>
      <c r="AX24" s="44"/>
      <c r="AY24" s="44"/>
      <c r="AZ24" s="44"/>
    </row>
    <row r="25" spans="1:52" s="43" customFormat="1" ht="12.75" customHeight="1">
      <c r="A25" s="354"/>
      <c r="B25" s="355"/>
      <c r="C25" s="356"/>
      <c r="D25" s="416"/>
      <c r="E25" s="404"/>
      <c r="F25" s="355"/>
      <c r="G25" s="355"/>
      <c r="H25" s="355"/>
      <c r="I25" s="405"/>
      <c r="J25" s="78" t="s">
        <v>61</v>
      </c>
      <c r="K25" s="72" t="s">
        <v>155</v>
      </c>
      <c r="L25" s="89"/>
      <c r="M25" s="90"/>
      <c r="N25" s="90"/>
      <c r="O25" s="90"/>
      <c r="P25" s="90"/>
      <c r="Q25" s="90"/>
      <c r="R25" s="90"/>
      <c r="S25" s="90"/>
      <c r="T25" s="90"/>
      <c r="U25" s="91"/>
      <c r="V25" s="397"/>
      <c r="W25" s="400"/>
      <c r="X25" s="400"/>
      <c r="Y25" s="400"/>
      <c r="Z25" s="400"/>
      <c r="AA25" s="400"/>
      <c r="AB25" s="400"/>
      <c r="AC25" s="400"/>
      <c r="AD25" s="400"/>
      <c r="AE25" s="400"/>
      <c r="AF25" s="400"/>
      <c r="AG25" s="400"/>
      <c r="AH25" s="401"/>
      <c r="AJ25" s="71"/>
      <c r="AK25" s="85"/>
      <c r="AL25" s="86"/>
      <c r="AM25" s="86"/>
      <c r="AN25" s="86"/>
      <c r="AO25" s="86"/>
      <c r="AP25" s="86"/>
      <c r="AQ25" s="86"/>
      <c r="AR25" s="86"/>
      <c r="AS25" s="86"/>
      <c r="AT25" s="86"/>
      <c r="AU25" s="86"/>
      <c r="AV25" s="86"/>
      <c r="AW25" s="86"/>
      <c r="AX25" s="44"/>
      <c r="AY25" s="44"/>
      <c r="AZ25" s="44"/>
    </row>
    <row r="26" spans="1:52" s="43" customFormat="1" ht="12.75" customHeight="1">
      <c r="A26" s="354"/>
      <c r="B26" s="355"/>
      <c r="C26" s="356"/>
      <c r="D26" s="416"/>
      <c r="E26" s="92"/>
      <c r="F26" s="402" t="s">
        <v>165</v>
      </c>
      <c r="G26" s="391"/>
      <c r="H26" s="391"/>
      <c r="I26" s="403"/>
      <c r="J26" s="93" t="s">
        <v>61</v>
      </c>
      <c r="K26" s="62" t="s">
        <v>166</v>
      </c>
      <c r="L26" s="94"/>
      <c r="M26" s="94"/>
      <c r="N26" s="94"/>
      <c r="O26" s="94"/>
      <c r="P26" s="94"/>
      <c r="Q26" s="94"/>
      <c r="R26" s="94"/>
      <c r="S26" s="94"/>
      <c r="T26" s="94"/>
      <c r="U26" s="95"/>
      <c r="V26" s="96" t="s">
        <v>61</v>
      </c>
      <c r="W26" s="371" t="s">
        <v>167</v>
      </c>
      <c r="X26" s="371"/>
      <c r="Y26" s="371"/>
      <c r="Z26" s="371"/>
      <c r="AA26" s="371"/>
      <c r="AB26" s="371"/>
      <c r="AC26" s="371"/>
      <c r="AD26" s="371"/>
      <c r="AE26" s="371"/>
      <c r="AF26" s="371"/>
      <c r="AG26" s="371"/>
      <c r="AH26" s="97"/>
      <c r="AJ26" s="53" t="str">
        <f>IF(AND(J22="■",J28="□",V26="□"),"←未入力箇所があります（□にチェック）",IF(AND(J22="■",J26="■",V26="□"),"←未入力箇所があります（□にチェック）",IF(AND(J22="■",J26="■",V26="□"),"","")))</f>
        <v/>
      </c>
      <c r="AK26" s="86"/>
      <c r="AL26" s="86"/>
      <c r="AM26" s="86"/>
      <c r="AN26" s="86"/>
      <c r="AO26" s="86"/>
      <c r="AP26" s="86"/>
      <c r="AQ26" s="86"/>
      <c r="AR26" s="86"/>
      <c r="AS26" s="86"/>
      <c r="AT26" s="86"/>
      <c r="AU26" s="86"/>
      <c r="AV26" s="44"/>
      <c r="AW26" s="44"/>
      <c r="AX26" s="44"/>
      <c r="AY26" s="44"/>
      <c r="AZ26" s="44"/>
    </row>
    <row r="27" spans="1:52" s="43" customFormat="1" ht="22" customHeight="1">
      <c r="A27" s="354"/>
      <c r="B27" s="355"/>
      <c r="C27" s="356"/>
      <c r="D27" s="416"/>
      <c r="E27" s="98"/>
      <c r="F27" s="404"/>
      <c r="G27" s="355"/>
      <c r="H27" s="355"/>
      <c r="I27" s="405"/>
      <c r="J27" s="65"/>
      <c r="K27" s="409" t="s">
        <v>168</v>
      </c>
      <c r="L27" s="409"/>
      <c r="M27" s="409"/>
      <c r="N27" s="409"/>
      <c r="O27" s="409"/>
      <c r="P27" s="409"/>
      <c r="Q27" s="409"/>
      <c r="R27" s="409"/>
      <c r="S27" s="409"/>
      <c r="T27" s="409"/>
      <c r="U27" s="410"/>
      <c r="V27" s="99"/>
      <c r="W27" s="411" t="s">
        <v>169</v>
      </c>
      <c r="X27" s="411"/>
      <c r="Y27" s="411"/>
      <c r="Z27" s="411"/>
      <c r="AA27" s="411"/>
      <c r="AB27" s="411"/>
      <c r="AC27" s="411"/>
      <c r="AD27" s="411"/>
      <c r="AE27" s="411"/>
      <c r="AF27" s="411"/>
      <c r="AG27" s="411"/>
      <c r="AH27" s="412"/>
      <c r="AJ27" s="100"/>
      <c r="AK27" s="101"/>
      <c r="AL27" s="101"/>
      <c r="AM27" s="101"/>
      <c r="AN27" s="101"/>
      <c r="AO27" s="101"/>
      <c r="AP27" s="101"/>
      <c r="AQ27" s="101"/>
      <c r="AR27" s="101"/>
      <c r="AS27" s="101"/>
      <c r="AT27" s="101"/>
      <c r="AU27" s="101"/>
      <c r="AV27" s="44"/>
      <c r="AW27" s="44"/>
      <c r="AX27" s="44"/>
      <c r="AY27" s="44"/>
      <c r="AZ27" s="44"/>
    </row>
    <row r="28" spans="1:52" s="43" customFormat="1" ht="12.75" customHeight="1">
      <c r="A28" s="354"/>
      <c r="B28" s="355"/>
      <c r="C28" s="356"/>
      <c r="D28" s="416"/>
      <c r="E28" s="98"/>
      <c r="F28" s="404"/>
      <c r="G28" s="355"/>
      <c r="H28" s="355"/>
      <c r="I28" s="405"/>
      <c r="J28" s="66" t="s">
        <v>61</v>
      </c>
      <c r="K28" s="65" t="s">
        <v>170</v>
      </c>
      <c r="L28" s="102"/>
      <c r="M28" s="102"/>
      <c r="N28" s="102"/>
      <c r="O28" s="102"/>
      <c r="P28" s="102"/>
      <c r="Q28" s="102"/>
      <c r="R28" s="102"/>
      <c r="S28" s="102"/>
      <c r="T28" s="102"/>
      <c r="U28" s="103"/>
      <c r="V28" s="104" t="s">
        <v>61</v>
      </c>
      <c r="W28" s="389" t="s">
        <v>171</v>
      </c>
      <c r="X28" s="389"/>
      <c r="Y28" s="389"/>
      <c r="Z28" s="389"/>
      <c r="AA28" s="389"/>
      <c r="AB28" s="389"/>
      <c r="AC28" s="389"/>
      <c r="AD28" s="389"/>
      <c r="AE28" s="389"/>
      <c r="AF28" s="389"/>
      <c r="AG28" s="389"/>
      <c r="AH28" s="105"/>
      <c r="AJ28" s="106" t="str">
        <f>IF(AND(J22="■",V28="□"),"←未入力箇所があります（□にチェック）","")</f>
        <v/>
      </c>
      <c r="AK28" s="86"/>
      <c r="AL28" s="86"/>
      <c r="AM28" s="86"/>
      <c r="AN28" s="86"/>
      <c r="AO28" s="86"/>
      <c r="AP28" s="86"/>
      <c r="AQ28" s="86"/>
      <c r="AR28" s="86"/>
      <c r="AS28" s="86"/>
      <c r="AT28" s="86"/>
      <c r="AU28" s="86"/>
      <c r="AV28" s="44"/>
      <c r="AW28" s="44"/>
      <c r="AX28" s="44"/>
      <c r="AY28" s="44"/>
      <c r="AZ28" s="44"/>
    </row>
    <row r="29" spans="1:52" s="43" customFormat="1" ht="18" customHeight="1">
      <c r="A29" s="354"/>
      <c r="B29" s="355"/>
      <c r="C29" s="356"/>
      <c r="D29" s="416"/>
      <c r="E29" s="107"/>
      <c r="F29" s="406"/>
      <c r="G29" s="407"/>
      <c r="H29" s="407"/>
      <c r="I29" s="408"/>
      <c r="J29" s="108"/>
      <c r="K29" s="413" t="s">
        <v>172</v>
      </c>
      <c r="L29" s="413"/>
      <c r="M29" s="413"/>
      <c r="N29" s="413"/>
      <c r="O29" s="413"/>
      <c r="P29" s="413"/>
      <c r="Q29" s="413"/>
      <c r="R29" s="413"/>
      <c r="S29" s="413"/>
      <c r="T29" s="413"/>
      <c r="U29" s="414"/>
      <c r="V29" s="99"/>
      <c r="W29" s="86"/>
      <c r="X29" s="86"/>
      <c r="Y29" s="86"/>
      <c r="Z29" s="86"/>
      <c r="AA29" s="86"/>
      <c r="AB29" s="86"/>
      <c r="AC29" s="86"/>
      <c r="AD29" s="86"/>
      <c r="AE29" s="86"/>
      <c r="AF29" s="86"/>
      <c r="AG29" s="86"/>
      <c r="AH29" s="105"/>
      <c r="AJ29" s="100"/>
      <c r="AK29" s="86"/>
      <c r="AL29" s="86"/>
      <c r="AM29" s="86"/>
      <c r="AN29" s="86"/>
      <c r="AO29" s="86"/>
      <c r="AP29" s="86"/>
      <c r="AQ29" s="86"/>
      <c r="AR29" s="86"/>
      <c r="AS29" s="86"/>
      <c r="AT29" s="86"/>
      <c r="AU29" s="86"/>
      <c r="AV29" s="44"/>
      <c r="AW29" s="44"/>
      <c r="AX29" s="44"/>
      <c r="AY29" s="44"/>
      <c r="AZ29" s="44"/>
    </row>
    <row r="30" spans="1:52" s="43" customFormat="1" ht="18" customHeight="1">
      <c r="A30" s="354"/>
      <c r="B30" s="355"/>
      <c r="C30" s="356"/>
      <c r="D30" s="416"/>
      <c r="E30" s="334" t="s">
        <v>173</v>
      </c>
      <c r="F30" s="334"/>
      <c r="G30" s="334"/>
      <c r="H30" s="334"/>
      <c r="I30" s="335"/>
      <c r="J30" s="76" t="s">
        <v>61</v>
      </c>
      <c r="K30" s="80" t="s">
        <v>152</v>
      </c>
      <c r="L30" s="385" t="s">
        <v>174</v>
      </c>
      <c r="M30" s="385"/>
      <c r="N30" s="385"/>
      <c r="O30" s="385"/>
      <c r="P30" s="385"/>
      <c r="Q30" s="385"/>
      <c r="R30" s="385"/>
      <c r="S30" s="385"/>
      <c r="T30" s="385"/>
      <c r="U30" s="386"/>
      <c r="V30" s="109" t="s">
        <v>61</v>
      </c>
      <c r="W30" s="387" t="s">
        <v>175</v>
      </c>
      <c r="X30" s="387"/>
      <c r="Y30" s="387"/>
      <c r="Z30" s="387"/>
      <c r="AA30" s="387"/>
      <c r="AB30" s="387"/>
      <c r="AC30" s="387"/>
      <c r="AD30" s="387"/>
      <c r="AE30" s="387"/>
      <c r="AF30" s="387"/>
      <c r="AG30" s="387"/>
      <c r="AH30" s="388"/>
      <c r="AJ30" s="53" t="str">
        <f>IF(AND(J30="□",J32="□"),"←未入力箇所があります（□にチェック）",IF(AND(J30="■",V31="□"),"←未入力箇所があります（□にチェック）",IF((V30="□"),"←未入力箇所があります（結果に関わらず説明は必要です）","")))</f>
        <v>←未入力箇所があります（□にチェック）</v>
      </c>
      <c r="AK30" s="85"/>
      <c r="AL30" s="86"/>
      <c r="AM30" s="86"/>
      <c r="AN30" s="86"/>
      <c r="AO30" s="86"/>
      <c r="AP30" s="86"/>
      <c r="AQ30" s="86"/>
      <c r="AR30" s="86"/>
      <c r="AS30" s="86"/>
      <c r="AT30" s="86"/>
      <c r="AU30" s="86"/>
      <c r="AV30" s="86"/>
      <c r="AW30" s="86"/>
      <c r="AX30" s="44"/>
      <c r="AY30" s="44"/>
    </row>
    <row r="31" spans="1:52" s="43" customFormat="1" ht="18" customHeight="1">
      <c r="A31" s="354"/>
      <c r="B31" s="355"/>
      <c r="C31" s="356"/>
      <c r="D31" s="416"/>
      <c r="E31" s="334"/>
      <c r="F31" s="334"/>
      <c r="G31" s="334"/>
      <c r="H31" s="334"/>
      <c r="I31" s="335"/>
      <c r="J31" s="88"/>
      <c r="K31" s="80"/>
      <c r="L31" s="385"/>
      <c r="M31" s="385"/>
      <c r="N31" s="385"/>
      <c r="O31" s="385"/>
      <c r="P31" s="385"/>
      <c r="Q31" s="385"/>
      <c r="R31" s="385"/>
      <c r="S31" s="385"/>
      <c r="T31" s="385"/>
      <c r="U31" s="386"/>
      <c r="V31" s="110" t="s">
        <v>61</v>
      </c>
      <c r="W31" s="389" t="s">
        <v>176</v>
      </c>
      <c r="X31" s="389"/>
      <c r="Y31" s="389"/>
      <c r="Z31" s="389"/>
      <c r="AA31" s="389"/>
      <c r="AB31" s="389"/>
      <c r="AC31" s="389"/>
      <c r="AD31" s="389"/>
      <c r="AE31" s="389"/>
      <c r="AF31" s="389"/>
      <c r="AG31" s="389"/>
      <c r="AH31" s="390"/>
      <c r="AJ31" s="71"/>
      <c r="AK31" s="85"/>
      <c r="AL31" s="86"/>
      <c r="AM31" s="86"/>
      <c r="AN31" s="86"/>
      <c r="AO31" s="86"/>
      <c r="AP31" s="86"/>
      <c r="AQ31" s="86"/>
      <c r="AR31" s="86"/>
      <c r="AS31" s="86"/>
      <c r="AT31" s="86"/>
      <c r="AU31" s="86"/>
      <c r="AV31" s="86"/>
      <c r="AW31" s="86"/>
      <c r="AX31" s="44"/>
      <c r="AY31" s="44"/>
    </row>
    <row r="32" spans="1:52" s="43" customFormat="1" ht="13" customHeight="1">
      <c r="A32" s="354"/>
      <c r="B32" s="355"/>
      <c r="C32" s="356"/>
      <c r="D32" s="416"/>
      <c r="E32" s="334"/>
      <c r="F32" s="334"/>
      <c r="G32" s="334"/>
      <c r="H32" s="334"/>
      <c r="I32" s="335"/>
      <c r="J32" s="78" t="s">
        <v>61</v>
      </c>
      <c r="K32" s="80" t="s">
        <v>155</v>
      </c>
      <c r="L32" s="88"/>
      <c r="M32" s="111"/>
      <c r="N32" s="111"/>
      <c r="O32" s="111"/>
      <c r="P32" s="44"/>
      <c r="Q32" s="112"/>
      <c r="R32" s="112"/>
      <c r="S32" s="112"/>
      <c r="T32" s="112"/>
      <c r="U32" s="113"/>
      <c r="V32" s="114"/>
      <c r="W32" s="115"/>
      <c r="X32" s="115"/>
      <c r="Y32" s="115"/>
      <c r="Z32" s="115"/>
      <c r="AA32" s="115"/>
      <c r="AB32" s="115"/>
      <c r="AC32" s="115"/>
      <c r="AD32" s="115"/>
      <c r="AE32" s="115"/>
      <c r="AF32" s="115"/>
      <c r="AG32" s="115"/>
      <c r="AH32" s="116"/>
      <c r="AJ32" s="71"/>
      <c r="AK32" s="86"/>
      <c r="AL32" s="86"/>
      <c r="AM32" s="86"/>
      <c r="AN32" s="86"/>
      <c r="AO32" s="86"/>
      <c r="AP32" s="86"/>
      <c r="AQ32" s="86"/>
      <c r="AR32" s="86"/>
      <c r="AS32" s="86"/>
      <c r="AT32" s="86"/>
      <c r="AU32" s="86"/>
      <c r="AV32" s="86"/>
      <c r="AW32" s="86"/>
      <c r="AX32" s="44"/>
      <c r="AY32" s="44"/>
    </row>
    <row r="33" spans="1:51" s="43" customFormat="1" ht="15" customHeight="1">
      <c r="A33" s="354"/>
      <c r="B33" s="355"/>
      <c r="C33" s="356"/>
      <c r="D33" s="391" t="s">
        <v>177</v>
      </c>
      <c r="E33" s="392"/>
      <c r="F33" s="392"/>
      <c r="G33" s="392"/>
      <c r="H33" s="392"/>
      <c r="I33" s="393"/>
      <c r="J33" s="76" t="s">
        <v>61</v>
      </c>
      <c r="K33" s="77" t="s">
        <v>152</v>
      </c>
      <c r="L33" s="77" t="s">
        <v>93</v>
      </c>
      <c r="M33" s="395"/>
      <c r="N33" s="395"/>
      <c r="O33" s="395"/>
      <c r="P33" s="395"/>
      <c r="Q33" s="395"/>
      <c r="R33" s="395"/>
      <c r="S33" s="395"/>
      <c r="T33" s="395"/>
      <c r="U33" s="117" t="s">
        <v>91</v>
      </c>
      <c r="V33" s="96" t="s">
        <v>118</v>
      </c>
      <c r="W33" s="371" t="s">
        <v>178</v>
      </c>
      <c r="X33" s="371"/>
      <c r="Y33" s="371"/>
      <c r="Z33" s="371"/>
      <c r="AA33" s="371"/>
      <c r="AB33" s="371"/>
      <c r="AC33" s="371"/>
      <c r="AD33" s="371"/>
      <c r="AE33" s="371"/>
      <c r="AF33" s="371"/>
      <c r="AG33" s="371"/>
      <c r="AH33" s="376"/>
      <c r="AJ33" s="53" t="str">
        <f>IF(AND(J33="□",J34="□"),"←未入力箇所があります（□にチェック）",IF(AND(J33="■",M33=""),"←未入力箇所があります（　）に内容を記入",IF(AND(J33="■",V33="□"),"←未入力箇所があります（□にチェック）","")))</f>
        <v>←未入力箇所があります（□にチェック）</v>
      </c>
      <c r="AK33" s="85"/>
      <c r="AL33" s="86"/>
      <c r="AM33" s="86"/>
      <c r="AN33" s="86"/>
      <c r="AO33" s="86"/>
      <c r="AP33" s="86"/>
      <c r="AQ33" s="86"/>
      <c r="AR33" s="86"/>
      <c r="AS33" s="86"/>
      <c r="AT33" s="86"/>
      <c r="AU33" s="86"/>
      <c r="AV33" s="86"/>
      <c r="AW33" s="86"/>
      <c r="AX33" s="44"/>
      <c r="AY33" s="44"/>
    </row>
    <row r="34" spans="1:51" s="43" customFormat="1" ht="15" customHeight="1" thickBot="1">
      <c r="A34" s="357"/>
      <c r="B34" s="358"/>
      <c r="C34" s="359"/>
      <c r="D34" s="320"/>
      <c r="E34" s="320"/>
      <c r="F34" s="320"/>
      <c r="G34" s="320"/>
      <c r="H34" s="320"/>
      <c r="I34" s="394"/>
      <c r="J34" s="118" t="s">
        <v>61</v>
      </c>
      <c r="K34" s="119" t="s">
        <v>155</v>
      </c>
      <c r="L34" s="68"/>
      <c r="M34" s="68"/>
      <c r="N34" s="68"/>
      <c r="O34" s="68"/>
      <c r="P34" s="68"/>
      <c r="Q34" s="68"/>
      <c r="R34" s="68"/>
      <c r="S34" s="68"/>
      <c r="T34" s="68"/>
      <c r="U34" s="120"/>
      <c r="V34" s="121"/>
      <c r="W34" s="122"/>
      <c r="X34" s="122"/>
      <c r="Y34" s="122"/>
      <c r="Z34" s="122"/>
      <c r="AA34" s="122"/>
      <c r="AB34" s="122"/>
      <c r="AC34" s="122"/>
      <c r="AD34" s="122"/>
      <c r="AE34" s="122"/>
      <c r="AF34" s="122"/>
      <c r="AG34" s="122"/>
      <c r="AH34" s="123"/>
      <c r="AJ34" s="47"/>
      <c r="AK34" s="44"/>
      <c r="AL34" s="44"/>
      <c r="AM34" s="44"/>
      <c r="AN34" s="44"/>
      <c r="AO34" s="44"/>
      <c r="AP34" s="44"/>
      <c r="AQ34" s="44"/>
      <c r="AR34" s="44"/>
      <c r="AS34" s="44"/>
      <c r="AT34" s="44"/>
      <c r="AU34" s="44"/>
      <c r="AV34" s="44"/>
      <c r="AW34" s="44"/>
      <c r="AX34" s="44"/>
      <c r="AY34" s="44"/>
    </row>
    <row r="35" spans="1:51" s="43" customFormat="1" ht="19.5" customHeight="1">
      <c r="A35" s="434" t="s">
        <v>179</v>
      </c>
      <c r="B35" s="437" t="s">
        <v>180</v>
      </c>
      <c r="C35" s="437"/>
      <c r="D35" s="437"/>
      <c r="E35" s="437"/>
      <c r="F35" s="437"/>
      <c r="G35" s="437"/>
      <c r="H35" s="437"/>
      <c r="I35" s="437"/>
      <c r="J35" s="437"/>
      <c r="K35" s="438"/>
      <c r="L35" s="426" t="s">
        <v>181</v>
      </c>
      <c r="M35" s="426"/>
      <c r="N35" s="426"/>
      <c r="O35" s="426"/>
      <c r="P35" s="426"/>
      <c r="Q35" s="426"/>
      <c r="R35" s="426"/>
      <c r="S35" s="426"/>
      <c r="T35" s="426"/>
      <c r="U35" s="426"/>
      <c r="V35" s="426"/>
      <c r="W35" s="439" t="s">
        <v>182</v>
      </c>
      <c r="X35" s="437"/>
      <c r="Y35" s="437"/>
      <c r="Z35" s="437"/>
      <c r="AA35" s="437"/>
      <c r="AB35" s="437"/>
      <c r="AC35" s="437"/>
      <c r="AD35" s="437"/>
      <c r="AE35" s="437"/>
      <c r="AF35" s="437"/>
      <c r="AG35" s="437"/>
      <c r="AH35" s="440"/>
      <c r="AJ35" s="47"/>
    </row>
    <row r="36" spans="1:51" s="43" customFormat="1" ht="13" customHeight="1">
      <c r="A36" s="435"/>
      <c r="B36" s="343" t="s">
        <v>183</v>
      </c>
      <c r="C36" s="343"/>
      <c r="D36" s="343"/>
      <c r="E36" s="343"/>
      <c r="F36" s="343"/>
      <c r="G36" s="343"/>
      <c r="H36" s="343"/>
      <c r="I36" s="343"/>
      <c r="J36" s="343"/>
      <c r="K36" s="343"/>
      <c r="L36" s="124" t="s">
        <v>184</v>
      </c>
      <c r="M36" s="125"/>
      <c r="N36" s="125"/>
      <c r="O36" s="125"/>
      <c r="P36" s="125"/>
      <c r="Q36" s="125"/>
      <c r="R36" s="126"/>
      <c r="S36" s="125"/>
      <c r="T36" s="125"/>
      <c r="U36" s="125"/>
      <c r="V36" s="127"/>
      <c r="W36" s="128" t="s">
        <v>61</v>
      </c>
      <c r="X36" s="81" t="s">
        <v>185</v>
      </c>
      <c r="Y36" s="81"/>
      <c r="Z36" s="81"/>
      <c r="AA36" s="81"/>
      <c r="AB36" s="82"/>
      <c r="AC36" s="82"/>
      <c r="AD36" s="82"/>
      <c r="AE36" s="82"/>
      <c r="AF36" s="82"/>
      <c r="AG36" s="82"/>
      <c r="AH36" s="129"/>
      <c r="AJ36" s="53" t="str">
        <f>IF(AND(L37="□",O37="□"),"←未入力箇所があります（□にチェック）",IF(AND(L37="■",W36="□",W37="□"),"←未入力箇所があります（□にチェック）",IF(AND(L37="■",W37="■",AC38=""),"←未入力箇所があります（　）に内容を記入","")))</f>
        <v>←未入力箇所があります（□にチェック）</v>
      </c>
    </row>
    <row r="37" spans="1:51" s="43" customFormat="1" ht="13" customHeight="1">
      <c r="A37" s="435"/>
      <c r="B37" s="334"/>
      <c r="C37" s="334"/>
      <c r="D37" s="334"/>
      <c r="E37" s="334"/>
      <c r="F37" s="334"/>
      <c r="G37" s="334"/>
      <c r="H37" s="334"/>
      <c r="I37" s="334"/>
      <c r="J37" s="334"/>
      <c r="K37" s="334"/>
      <c r="L37" s="130" t="s">
        <v>61</v>
      </c>
      <c r="M37" s="65" t="s">
        <v>186</v>
      </c>
      <c r="N37" s="65"/>
      <c r="O37" s="74" t="s">
        <v>61</v>
      </c>
      <c r="P37" s="65" t="s">
        <v>149</v>
      </c>
      <c r="Q37" s="65"/>
      <c r="R37" s="10"/>
      <c r="S37" s="10"/>
      <c r="T37" s="10"/>
      <c r="U37" s="10"/>
      <c r="V37" s="131"/>
      <c r="W37" s="132" t="s">
        <v>61</v>
      </c>
      <c r="X37" s="133" t="s">
        <v>187</v>
      </c>
      <c r="Y37" s="133"/>
      <c r="Z37" s="133"/>
      <c r="AA37" s="133"/>
      <c r="AB37" s="101"/>
      <c r="AC37" s="101"/>
      <c r="AD37" s="101"/>
      <c r="AE37" s="101"/>
      <c r="AF37" s="101"/>
      <c r="AG37" s="101"/>
      <c r="AH37" s="134"/>
      <c r="AJ37" s="47"/>
    </row>
    <row r="38" spans="1:51" s="43" customFormat="1" ht="13" customHeight="1">
      <c r="A38" s="435"/>
      <c r="B38" s="336"/>
      <c r="C38" s="336"/>
      <c r="D38" s="336"/>
      <c r="E38" s="336"/>
      <c r="F38" s="336"/>
      <c r="G38" s="336"/>
      <c r="H38" s="336"/>
      <c r="I38" s="336"/>
      <c r="J38" s="336"/>
      <c r="K38" s="336"/>
      <c r="L38" s="135"/>
      <c r="M38" s="136"/>
      <c r="N38" s="136"/>
      <c r="O38" s="136"/>
      <c r="P38" s="136"/>
      <c r="Q38" s="136"/>
      <c r="R38" s="136"/>
      <c r="S38" s="136"/>
      <c r="T38" s="136"/>
      <c r="U38" s="136"/>
      <c r="V38" s="137"/>
      <c r="W38" s="441" t="s">
        <v>188</v>
      </c>
      <c r="X38" s="442"/>
      <c r="Y38" s="442"/>
      <c r="Z38" s="442"/>
      <c r="AA38" s="442"/>
      <c r="AB38" s="442"/>
      <c r="AC38" s="443"/>
      <c r="AD38" s="443"/>
      <c r="AE38" s="443"/>
      <c r="AF38" s="443"/>
      <c r="AG38" s="443"/>
      <c r="AH38" s="138" t="s">
        <v>91</v>
      </c>
      <c r="AJ38" s="47"/>
    </row>
    <row r="39" spans="1:51" s="43" customFormat="1" ht="13" customHeight="1">
      <c r="A39" s="435"/>
      <c r="B39" s="322" t="s">
        <v>189</v>
      </c>
      <c r="C39" s="322"/>
      <c r="D39" s="322"/>
      <c r="E39" s="322"/>
      <c r="F39" s="322"/>
      <c r="G39" s="322"/>
      <c r="H39" s="322"/>
      <c r="I39" s="322"/>
      <c r="J39" s="322"/>
      <c r="K39" s="322"/>
      <c r="L39" s="124" t="s">
        <v>190</v>
      </c>
      <c r="M39" s="125"/>
      <c r="N39" s="125"/>
      <c r="O39" s="125"/>
      <c r="P39" s="125"/>
      <c r="Q39" s="125"/>
      <c r="R39" s="125"/>
      <c r="S39" s="125"/>
      <c r="T39" s="125"/>
      <c r="U39" s="125"/>
      <c r="V39" s="127"/>
      <c r="W39" s="128" t="s">
        <v>61</v>
      </c>
      <c r="X39" s="81" t="s">
        <v>185</v>
      </c>
      <c r="Y39" s="81"/>
      <c r="Z39" s="81"/>
      <c r="AA39" s="81"/>
      <c r="AB39" s="82"/>
      <c r="AC39" s="82"/>
      <c r="AD39" s="82"/>
      <c r="AE39" s="82"/>
      <c r="AF39" s="82"/>
      <c r="AG39" s="82"/>
      <c r="AH39" s="129"/>
      <c r="AJ39" s="53" t="str">
        <f>IF(AND(L40="□",O40="□"),"←未入力箇所があります（□にチェック）",IF(AND(L40="■",W39="□",W40="□"),"←未入力箇所があります（□にチェック）",IF(AND(L40="■",W40="■",AC41=""),"←未入力箇所があります（　）に内容を記入","")))</f>
        <v>←未入力箇所があります（□にチェック）</v>
      </c>
    </row>
    <row r="40" spans="1:51" s="43" customFormat="1" ht="13" customHeight="1">
      <c r="A40" s="435"/>
      <c r="B40" s="381"/>
      <c r="C40" s="381"/>
      <c r="D40" s="381"/>
      <c r="E40" s="381"/>
      <c r="F40" s="381"/>
      <c r="G40" s="381"/>
      <c r="H40" s="381"/>
      <c r="I40" s="381"/>
      <c r="J40" s="381"/>
      <c r="K40" s="381"/>
      <c r="L40" s="130" t="s">
        <v>61</v>
      </c>
      <c r="M40" s="65" t="s">
        <v>186</v>
      </c>
      <c r="N40" s="65"/>
      <c r="O40" s="74" t="s">
        <v>61</v>
      </c>
      <c r="P40" s="65" t="s">
        <v>149</v>
      </c>
      <c r="Q40" s="10"/>
      <c r="R40" s="10"/>
      <c r="S40" s="10"/>
      <c r="T40" s="10"/>
      <c r="U40" s="10"/>
      <c r="V40" s="131"/>
      <c r="W40" s="132" t="s">
        <v>61</v>
      </c>
      <c r="X40" s="133" t="s">
        <v>187</v>
      </c>
      <c r="Y40" s="133"/>
      <c r="Z40" s="133"/>
      <c r="AA40" s="133"/>
      <c r="AB40" s="101"/>
      <c r="AC40" s="101"/>
      <c r="AD40" s="101"/>
      <c r="AE40" s="101"/>
      <c r="AF40" s="101"/>
      <c r="AG40" s="101"/>
      <c r="AH40" s="134"/>
      <c r="AJ40" s="47"/>
    </row>
    <row r="41" spans="1:51" s="43" customFormat="1" ht="13" customHeight="1">
      <c r="A41" s="435"/>
      <c r="B41" s="368"/>
      <c r="C41" s="368"/>
      <c r="D41" s="368"/>
      <c r="E41" s="368"/>
      <c r="F41" s="368"/>
      <c r="G41" s="368"/>
      <c r="H41" s="368"/>
      <c r="I41" s="368"/>
      <c r="J41" s="368"/>
      <c r="K41" s="368"/>
      <c r="L41" s="135"/>
      <c r="M41" s="136"/>
      <c r="N41" s="136"/>
      <c r="O41" s="136"/>
      <c r="P41" s="136"/>
      <c r="Q41" s="136"/>
      <c r="R41" s="136"/>
      <c r="S41" s="136"/>
      <c r="T41" s="136"/>
      <c r="U41" s="136"/>
      <c r="V41" s="137"/>
      <c r="W41" s="441" t="s">
        <v>188</v>
      </c>
      <c r="X41" s="442"/>
      <c r="Y41" s="442"/>
      <c r="Z41" s="442"/>
      <c r="AA41" s="442"/>
      <c r="AB41" s="442"/>
      <c r="AC41" s="443"/>
      <c r="AD41" s="443"/>
      <c r="AE41" s="443"/>
      <c r="AF41" s="443"/>
      <c r="AG41" s="443"/>
      <c r="AH41" s="138" t="s">
        <v>91</v>
      </c>
      <c r="AJ41" s="47"/>
    </row>
    <row r="42" spans="1:51" s="43" customFormat="1" ht="13" customHeight="1">
      <c r="A42" s="435"/>
      <c r="B42" s="343" t="s">
        <v>191</v>
      </c>
      <c r="C42" s="343"/>
      <c r="D42" s="343"/>
      <c r="E42" s="343"/>
      <c r="F42" s="343"/>
      <c r="G42" s="343"/>
      <c r="H42" s="343"/>
      <c r="I42" s="343"/>
      <c r="J42" s="343"/>
      <c r="K42" s="344"/>
      <c r="L42" s="65" t="s">
        <v>192</v>
      </c>
      <c r="M42" s="65"/>
      <c r="N42" s="65"/>
      <c r="O42" s="65"/>
      <c r="P42" s="65"/>
      <c r="Q42" s="65"/>
      <c r="R42" s="65"/>
      <c r="S42" s="65"/>
      <c r="T42" s="65"/>
      <c r="U42" s="65"/>
      <c r="V42" s="65"/>
      <c r="W42" s="128" t="s">
        <v>61</v>
      </c>
      <c r="X42" s="81" t="s">
        <v>185</v>
      </c>
      <c r="Y42" s="81"/>
      <c r="Z42" s="81"/>
      <c r="AA42" s="81"/>
      <c r="AB42" s="82"/>
      <c r="AC42" s="82"/>
      <c r="AD42" s="82"/>
      <c r="AE42" s="82"/>
      <c r="AF42" s="82"/>
      <c r="AG42" s="82"/>
      <c r="AH42" s="129"/>
      <c r="AJ42" s="53" t="str">
        <f>IF(AND(L43="□",O43="□"),"←未入力箇所があります（□にチェック）",IF(AND(L43="■",W42="□",W43="□"),"←未入力箇所があります（□にチェック）",""))</f>
        <v>←未入力箇所があります（□にチェック）</v>
      </c>
    </row>
    <row r="43" spans="1:51" s="43" customFormat="1" ht="13" customHeight="1">
      <c r="A43" s="435"/>
      <c r="B43" s="336"/>
      <c r="C43" s="336"/>
      <c r="D43" s="336"/>
      <c r="E43" s="336"/>
      <c r="F43" s="336"/>
      <c r="G43" s="336"/>
      <c r="H43" s="336"/>
      <c r="I43" s="336"/>
      <c r="J43" s="336"/>
      <c r="K43" s="337"/>
      <c r="L43" s="139" t="s">
        <v>61</v>
      </c>
      <c r="M43" s="90" t="s">
        <v>186</v>
      </c>
      <c r="N43" s="90"/>
      <c r="O43" s="140" t="s">
        <v>61</v>
      </c>
      <c r="P43" s="141" t="s">
        <v>149</v>
      </c>
      <c r="Q43" s="90"/>
      <c r="R43" s="90"/>
      <c r="S43" s="90"/>
      <c r="T43" s="90"/>
      <c r="U43" s="90"/>
      <c r="V43" s="90"/>
      <c r="W43" s="142" t="s">
        <v>61</v>
      </c>
      <c r="X43" s="143" t="s">
        <v>187</v>
      </c>
      <c r="Y43" s="143"/>
      <c r="Z43" s="143"/>
      <c r="AA43" s="143"/>
      <c r="AB43" s="79"/>
      <c r="AC43" s="79"/>
      <c r="AD43" s="79"/>
      <c r="AE43" s="79"/>
      <c r="AF43" s="79"/>
      <c r="AG43" s="79"/>
      <c r="AH43" s="144"/>
      <c r="AJ43" s="47"/>
    </row>
    <row r="44" spans="1:51" s="43" customFormat="1" ht="13" customHeight="1">
      <c r="A44" s="435"/>
      <c r="B44" s="343" t="s">
        <v>193</v>
      </c>
      <c r="C44" s="343"/>
      <c r="D44" s="343"/>
      <c r="E44" s="343"/>
      <c r="F44" s="343"/>
      <c r="G44" s="343"/>
      <c r="H44" s="343"/>
      <c r="I44" s="343"/>
      <c r="J44" s="343"/>
      <c r="K44" s="344"/>
      <c r="L44" s="125" t="s">
        <v>194</v>
      </c>
      <c r="M44" s="125"/>
      <c r="N44" s="125"/>
      <c r="O44" s="125"/>
      <c r="P44" s="125"/>
      <c r="Q44" s="125"/>
      <c r="R44" s="125"/>
      <c r="S44" s="125"/>
      <c r="T44" s="125"/>
      <c r="U44" s="125"/>
      <c r="V44" s="125"/>
      <c r="W44" s="128" t="s">
        <v>61</v>
      </c>
      <c r="X44" s="81" t="s">
        <v>185</v>
      </c>
      <c r="Y44" s="81"/>
      <c r="Z44" s="81"/>
      <c r="AA44" s="81"/>
      <c r="AB44" s="82"/>
      <c r="AC44" s="82"/>
      <c r="AD44" s="82"/>
      <c r="AE44" s="82"/>
      <c r="AF44" s="82"/>
      <c r="AG44" s="82"/>
      <c r="AH44" s="129"/>
      <c r="AJ44" s="53" t="str">
        <f>IF(AND(L45="□",O45="□"),"←未入力箇所があります（□にチェック）",IF(AND(L45="■",W44="□",W45="□"),"←未入力箇所があります（□にチェック）",""))</f>
        <v>←未入力箇所があります（□にチェック）</v>
      </c>
    </row>
    <row r="45" spans="1:51" s="43" customFormat="1" ht="13" customHeight="1">
      <c r="A45" s="435"/>
      <c r="B45" s="336"/>
      <c r="C45" s="336"/>
      <c r="D45" s="336"/>
      <c r="E45" s="336"/>
      <c r="F45" s="336"/>
      <c r="G45" s="336"/>
      <c r="H45" s="336"/>
      <c r="I45" s="336"/>
      <c r="J45" s="336"/>
      <c r="K45" s="337"/>
      <c r="L45" s="139" t="s">
        <v>61</v>
      </c>
      <c r="M45" s="90" t="s">
        <v>186</v>
      </c>
      <c r="N45" s="90"/>
      <c r="O45" s="140" t="s">
        <v>61</v>
      </c>
      <c r="P45" s="90" t="s">
        <v>149</v>
      </c>
      <c r="Q45" s="136"/>
      <c r="R45" s="136"/>
      <c r="S45" s="136"/>
      <c r="T45" s="136"/>
      <c r="U45" s="136"/>
      <c r="V45" s="136"/>
      <c r="W45" s="142" t="s">
        <v>61</v>
      </c>
      <c r="X45" s="143" t="s">
        <v>187</v>
      </c>
      <c r="Y45" s="143"/>
      <c r="Z45" s="143"/>
      <c r="AA45" s="143"/>
      <c r="AB45" s="79"/>
      <c r="AC45" s="79"/>
      <c r="AD45" s="79"/>
      <c r="AE45" s="79"/>
      <c r="AF45" s="79"/>
      <c r="AG45" s="79"/>
      <c r="AH45" s="144"/>
      <c r="AJ45" s="47"/>
    </row>
    <row r="46" spans="1:51" s="43" customFormat="1" ht="13" customHeight="1">
      <c r="A46" s="435"/>
      <c r="B46" s="62" t="s">
        <v>195</v>
      </c>
      <c r="C46" s="62"/>
      <c r="D46" s="62"/>
      <c r="E46" s="62"/>
      <c r="F46" s="62"/>
      <c r="G46" s="62"/>
      <c r="H46" s="62"/>
      <c r="I46" s="62"/>
      <c r="J46" s="62"/>
      <c r="K46" s="117"/>
      <c r="L46" s="145" t="s">
        <v>196</v>
      </c>
      <c r="M46" s="62"/>
      <c r="N46" s="62"/>
      <c r="O46" s="62"/>
      <c r="P46" s="62"/>
      <c r="Q46" s="62"/>
      <c r="R46" s="62"/>
      <c r="S46" s="62"/>
      <c r="T46" s="62"/>
      <c r="U46" s="62"/>
      <c r="V46" s="62"/>
      <c r="W46" s="128" t="s">
        <v>61</v>
      </c>
      <c r="X46" s="133" t="s">
        <v>185</v>
      </c>
      <c r="Y46" s="133"/>
      <c r="Z46" s="133"/>
      <c r="AA46" s="133"/>
      <c r="AB46" s="101"/>
      <c r="AC46" s="101"/>
      <c r="AD46" s="101"/>
      <c r="AE46" s="101"/>
      <c r="AF46" s="101"/>
      <c r="AG46" s="101"/>
      <c r="AH46" s="134"/>
      <c r="AJ46" s="53" t="str">
        <f>IF(AND(L47="□",O47="□"),"←未入力箇所があります（□にチェック）",IF(AND(L47="■",C47=""),"←未入力箇所があります（　）に内容を記入",IF(AND(L47="■",W46="□",W47="□"),"←未入力箇所があります（□にチェック）","")))</f>
        <v>←未入力箇所があります（□にチェック）</v>
      </c>
    </row>
    <row r="47" spans="1:51" s="43" customFormat="1" ht="13" customHeight="1" thickBot="1">
      <c r="A47" s="436"/>
      <c r="B47" s="68" t="s">
        <v>93</v>
      </c>
      <c r="C47" s="320"/>
      <c r="D47" s="320"/>
      <c r="E47" s="320"/>
      <c r="F47" s="320"/>
      <c r="G47" s="320"/>
      <c r="H47" s="320"/>
      <c r="I47" s="320"/>
      <c r="J47" s="320"/>
      <c r="K47" s="120" t="s">
        <v>91</v>
      </c>
      <c r="L47" s="139" t="s">
        <v>61</v>
      </c>
      <c r="M47" s="68" t="s">
        <v>186</v>
      </c>
      <c r="N47" s="68"/>
      <c r="O47" s="140" t="s">
        <v>61</v>
      </c>
      <c r="P47" s="68" t="s">
        <v>149</v>
      </c>
      <c r="Q47" s="68"/>
      <c r="R47" s="68"/>
      <c r="S47" s="68"/>
      <c r="T47" s="68"/>
      <c r="U47" s="68"/>
      <c r="V47" s="68"/>
      <c r="W47" s="146" t="s">
        <v>61</v>
      </c>
      <c r="X47" s="147" t="s">
        <v>187</v>
      </c>
      <c r="Y47" s="147"/>
      <c r="Z47" s="147"/>
      <c r="AA47" s="147"/>
      <c r="AB47" s="148"/>
      <c r="AC47" s="148"/>
      <c r="AD47" s="148"/>
      <c r="AE47" s="148"/>
      <c r="AF47" s="148"/>
      <c r="AG47" s="148"/>
      <c r="AH47" s="149"/>
      <c r="AJ47" s="47"/>
    </row>
    <row r="48" spans="1:51" s="43" customFormat="1" ht="12.65" customHeight="1">
      <c r="A48" s="422" t="s">
        <v>197</v>
      </c>
      <c r="B48" s="423"/>
      <c r="C48" s="423"/>
      <c r="D48" s="423"/>
      <c r="E48" s="423"/>
      <c r="F48" s="423"/>
      <c r="G48" s="423"/>
      <c r="H48" s="423"/>
      <c r="I48" s="423"/>
      <c r="J48" s="423"/>
      <c r="K48" s="424"/>
      <c r="L48" s="150" t="s">
        <v>61</v>
      </c>
      <c r="M48" s="151" t="s">
        <v>198</v>
      </c>
      <c r="N48" s="151"/>
      <c r="O48" s="151"/>
      <c r="P48" s="151"/>
      <c r="Q48" s="151"/>
      <c r="R48" s="151"/>
      <c r="S48" s="151"/>
      <c r="T48" s="151"/>
      <c r="U48" s="151"/>
      <c r="V48" s="151"/>
      <c r="W48" s="151"/>
      <c r="X48" s="151"/>
      <c r="Y48" s="151"/>
      <c r="Z48" s="151"/>
      <c r="AA48" s="151"/>
      <c r="AB48" s="151"/>
      <c r="AC48" s="151"/>
      <c r="AD48" s="151"/>
      <c r="AE48" s="151"/>
      <c r="AF48" s="151"/>
      <c r="AG48" s="151"/>
      <c r="AH48" s="152"/>
      <c r="AJ48" s="53"/>
    </row>
    <row r="49" spans="1:36" s="43" customFormat="1" ht="12.65" customHeight="1">
      <c r="A49" s="425"/>
      <c r="B49" s="426"/>
      <c r="C49" s="426"/>
      <c r="D49" s="426"/>
      <c r="E49" s="426"/>
      <c r="F49" s="426"/>
      <c r="G49" s="426"/>
      <c r="H49" s="426"/>
      <c r="I49" s="426"/>
      <c r="J49" s="426"/>
      <c r="K49" s="427"/>
      <c r="L49" s="153" t="s">
        <v>61</v>
      </c>
      <c r="M49" s="296" t="s">
        <v>123</v>
      </c>
      <c r="N49" s="296"/>
      <c r="O49" s="296"/>
      <c r="P49" s="324"/>
      <c r="Q49" s="324"/>
      <c r="R49" s="324"/>
      <c r="S49" s="324"/>
      <c r="T49" s="324"/>
      <c r="U49" s="324"/>
      <c r="V49" s="324"/>
      <c r="W49" s="324"/>
      <c r="X49" s="324"/>
      <c r="Y49" s="324"/>
      <c r="Z49" s="324"/>
      <c r="AA49" s="324"/>
      <c r="AB49" s="324"/>
      <c r="AC49" s="324"/>
      <c r="AD49" s="324"/>
      <c r="AE49" s="324"/>
      <c r="AF49" s="324"/>
      <c r="AG49" s="324"/>
      <c r="AH49" s="154" t="s">
        <v>91</v>
      </c>
      <c r="AJ49" s="53" t="str">
        <f>IF(AND(L48="□",L49="□"),"←未入力箇所があります（□にチェック）",IF(AND(L49="■",P49=""),"←未入力箇所があります（　）に内容を記入",IF(AND(L49="■",S50=""),"←未入力箇所があります（　）に内容を記入","")))</f>
        <v>←未入力箇所があります（□にチェック）</v>
      </c>
    </row>
    <row r="50" spans="1:36" s="43" customFormat="1" ht="12.65" customHeight="1">
      <c r="A50" s="428"/>
      <c r="B50" s="429"/>
      <c r="C50" s="429"/>
      <c r="D50" s="429"/>
      <c r="E50" s="429"/>
      <c r="F50" s="429"/>
      <c r="G50" s="429"/>
      <c r="H50" s="429"/>
      <c r="I50" s="429"/>
      <c r="J50" s="429"/>
      <c r="K50" s="430"/>
      <c r="L50" s="431" t="s">
        <v>199</v>
      </c>
      <c r="M50" s="432"/>
      <c r="N50" s="432"/>
      <c r="O50" s="432"/>
      <c r="P50" s="432"/>
      <c r="Q50" s="432"/>
      <c r="R50" s="432"/>
      <c r="S50" s="433"/>
      <c r="T50" s="433"/>
      <c r="U50" s="433"/>
      <c r="V50" s="433"/>
      <c r="W50" s="433"/>
      <c r="X50" s="433"/>
      <c r="Y50" s="433"/>
      <c r="Z50" s="433"/>
      <c r="AA50" s="433"/>
      <c r="AB50" s="433"/>
      <c r="AC50" s="433"/>
      <c r="AD50" s="433"/>
      <c r="AE50" s="433"/>
      <c r="AF50" s="433"/>
      <c r="AG50" s="433"/>
      <c r="AH50" s="155" t="s">
        <v>91</v>
      </c>
      <c r="AJ50" s="47"/>
    </row>
    <row r="51" spans="1:36" s="43" customFormat="1" ht="12.65" customHeight="1">
      <c r="A51" s="156"/>
      <c r="B51" s="157"/>
      <c r="C51" s="157"/>
      <c r="D51" s="157"/>
      <c r="E51" s="157"/>
      <c r="F51" s="157"/>
      <c r="G51" s="157"/>
      <c r="H51" s="157"/>
      <c r="I51" s="157"/>
      <c r="J51" s="157"/>
      <c r="K51" s="158"/>
      <c r="L51" s="159" t="s">
        <v>200</v>
      </c>
      <c r="M51" s="160"/>
      <c r="N51" s="160"/>
      <c r="O51" s="160"/>
      <c r="P51" s="160"/>
      <c r="Q51" s="160"/>
      <c r="R51" s="160"/>
      <c r="S51" s="160"/>
      <c r="T51" s="160"/>
      <c r="U51" s="160"/>
      <c r="V51" s="160"/>
      <c r="W51" s="160"/>
      <c r="X51" s="160"/>
      <c r="Y51" s="160"/>
      <c r="Z51" s="160"/>
      <c r="AA51" s="160"/>
      <c r="AB51" s="160"/>
      <c r="AC51" s="160"/>
      <c r="AD51" s="160"/>
      <c r="AE51" s="160"/>
      <c r="AF51" s="160"/>
      <c r="AG51" s="160"/>
      <c r="AH51" s="161"/>
      <c r="AJ51" s="53" t="str">
        <f>IF(A52="■","","←(内装材に木材が含まれる場合は□にチェック")</f>
        <v>←(内装材に木材が含まれる場合は□にチェック</v>
      </c>
    </row>
    <row r="52" spans="1:36" s="43" customFormat="1" ht="12.65" customHeight="1">
      <c r="A52" s="162" t="s">
        <v>61</v>
      </c>
      <c r="B52" s="56" t="s">
        <v>201</v>
      </c>
      <c r="C52" s="56"/>
      <c r="D52" s="56"/>
      <c r="E52" s="56"/>
      <c r="F52" s="56"/>
      <c r="G52" s="56"/>
      <c r="H52" s="56"/>
      <c r="I52" s="56"/>
      <c r="J52" s="56"/>
      <c r="K52" s="163"/>
      <c r="L52" s="164" t="s">
        <v>61</v>
      </c>
      <c r="M52" s="65" t="s">
        <v>202</v>
      </c>
      <c r="N52" s="65"/>
      <c r="O52" s="165" t="s">
        <v>61</v>
      </c>
      <c r="P52" s="65" t="s">
        <v>203</v>
      </c>
      <c r="Q52" s="10"/>
      <c r="R52" s="10"/>
      <c r="S52" s="10"/>
      <c r="T52" s="10"/>
      <c r="U52" s="10"/>
      <c r="V52" s="10"/>
      <c r="W52" s="10"/>
      <c r="X52" s="10"/>
      <c r="Y52" s="10"/>
      <c r="Z52" s="10"/>
      <c r="AA52" s="10"/>
      <c r="AB52" s="10"/>
      <c r="AC52" s="10"/>
      <c r="AD52" s="10"/>
      <c r="AE52" s="10"/>
      <c r="AF52" s="10"/>
      <c r="AG52" s="10"/>
      <c r="AH52" s="154"/>
      <c r="AJ52" s="53" t="str">
        <f>IF(AND(A52="■",L52="□",O52="□"),"←未入力箇所があります（□にチェック）",IF(AND(O52="■",R53=""),"←未入力箇所があります（　）に内容を記入",""))</f>
        <v/>
      </c>
    </row>
    <row r="53" spans="1:36" s="43" customFormat="1" ht="12.65" customHeight="1" thickBot="1">
      <c r="A53" s="166"/>
      <c r="B53" s="69"/>
      <c r="C53" s="69"/>
      <c r="D53" s="69"/>
      <c r="E53" s="69"/>
      <c r="F53" s="69"/>
      <c r="G53" s="69"/>
      <c r="H53" s="69"/>
      <c r="I53" s="69"/>
      <c r="J53" s="69"/>
      <c r="K53" s="167"/>
      <c r="L53" s="444" t="s">
        <v>204</v>
      </c>
      <c r="M53" s="320"/>
      <c r="N53" s="320"/>
      <c r="O53" s="320"/>
      <c r="P53" s="320"/>
      <c r="Q53" s="320"/>
      <c r="R53" s="445"/>
      <c r="S53" s="445"/>
      <c r="T53" s="445"/>
      <c r="U53" s="445"/>
      <c r="V53" s="445"/>
      <c r="W53" s="445"/>
      <c r="X53" s="445"/>
      <c r="Y53" s="445"/>
      <c r="Z53" s="445"/>
      <c r="AA53" s="445"/>
      <c r="AB53" s="445"/>
      <c r="AC53" s="445"/>
      <c r="AD53" s="445"/>
      <c r="AE53" s="445"/>
      <c r="AF53" s="445"/>
      <c r="AG53" s="445"/>
      <c r="AH53" s="168" t="s">
        <v>91</v>
      </c>
      <c r="AJ53" s="47"/>
    </row>
    <row r="54" spans="1:36" s="43" customFormat="1" ht="18" customHeight="1" thickBot="1">
      <c r="A54" s="446" t="s">
        <v>205</v>
      </c>
      <c r="B54" s="447"/>
      <c r="C54" s="447"/>
      <c r="D54" s="447"/>
      <c r="E54" s="447"/>
      <c r="F54" s="447"/>
      <c r="G54" s="447"/>
      <c r="H54" s="447"/>
      <c r="I54" s="447"/>
      <c r="J54" s="447"/>
      <c r="K54" s="448"/>
      <c r="L54" s="169"/>
      <c r="M54" s="170"/>
      <c r="N54" s="449"/>
      <c r="O54" s="449"/>
      <c r="P54" s="449"/>
      <c r="Q54" s="449"/>
      <c r="R54" s="170" t="s">
        <v>206</v>
      </c>
      <c r="S54" s="170"/>
      <c r="T54" s="170"/>
      <c r="U54" s="170"/>
      <c r="V54" s="170"/>
      <c r="W54" s="170"/>
      <c r="X54" s="170"/>
      <c r="Y54" s="170"/>
      <c r="Z54" s="170"/>
      <c r="AA54" s="170"/>
      <c r="AB54" s="170"/>
      <c r="AC54" s="170"/>
      <c r="AD54" s="170"/>
      <c r="AE54" s="170"/>
      <c r="AF54" s="170"/>
      <c r="AG54" s="170"/>
      <c r="AH54" s="171"/>
      <c r="AJ54" s="53" t="str">
        <f>IF((N54=""),"←未入力箇所があります",IF((N54&lt;SUM(S56:V58)),"計算を間違えていませんか？",""))</f>
        <v>←未入力箇所があります</v>
      </c>
    </row>
    <row r="55" spans="1:36" s="43" customFormat="1" ht="20.149999999999999" customHeight="1">
      <c r="A55" s="450" t="s">
        <v>207</v>
      </c>
      <c r="B55" s="352" t="s">
        <v>208</v>
      </c>
      <c r="C55" s="352"/>
      <c r="D55" s="352"/>
      <c r="E55" s="352"/>
      <c r="F55" s="352"/>
      <c r="G55" s="352"/>
      <c r="H55" s="352"/>
      <c r="I55" s="352"/>
      <c r="J55" s="352"/>
      <c r="K55" s="452"/>
      <c r="L55" s="423" t="s">
        <v>209</v>
      </c>
      <c r="M55" s="423"/>
      <c r="N55" s="423"/>
      <c r="O55" s="423"/>
      <c r="P55" s="423"/>
      <c r="Q55" s="423"/>
      <c r="R55" s="423"/>
      <c r="S55" s="362" t="s">
        <v>210</v>
      </c>
      <c r="T55" s="363"/>
      <c r="U55" s="363"/>
      <c r="V55" s="363"/>
      <c r="W55" s="363"/>
      <c r="X55" s="364"/>
      <c r="Y55" s="453" t="s">
        <v>211</v>
      </c>
      <c r="Z55" s="423"/>
      <c r="AA55" s="423"/>
      <c r="AB55" s="423"/>
      <c r="AC55" s="423"/>
      <c r="AD55" s="423"/>
      <c r="AE55" s="423"/>
      <c r="AF55" s="423"/>
      <c r="AG55" s="423"/>
      <c r="AH55" s="454"/>
      <c r="AJ55" s="53" t="str">
        <f>IF(AND(L56="□",L57="□",L58="□"),"←未入力箇所があります（□にチェック）","")</f>
        <v>←未入力箇所があります（□にチェック）</v>
      </c>
    </row>
    <row r="56" spans="1:36" s="43" customFormat="1" ht="17.149999999999999" customHeight="1">
      <c r="A56" s="451"/>
      <c r="B56" s="355"/>
      <c r="C56" s="355"/>
      <c r="D56" s="355"/>
      <c r="E56" s="355"/>
      <c r="F56" s="355"/>
      <c r="G56" s="355"/>
      <c r="H56" s="355"/>
      <c r="I56" s="355"/>
      <c r="J56" s="355"/>
      <c r="K56" s="355"/>
      <c r="L56" s="172" t="s">
        <v>61</v>
      </c>
      <c r="M56" s="455" t="s">
        <v>212</v>
      </c>
      <c r="N56" s="455"/>
      <c r="O56" s="455"/>
      <c r="P56" s="455"/>
      <c r="Q56" s="455"/>
      <c r="R56" s="456"/>
      <c r="S56" s="460"/>
      <c r="T56" s="460"/>
      <c r="U56" s="460"/>
      <c r="V56" s="460"/>
      <c r="W56" s="461" t="s">
        <v>206</v>
      </c>
      <c r="X56" s="461"/>
      <c r="Y56" s="173" t="s">
        <v>61</v>
      </c>
      <c r="Z56" s="174" t="s">
        <v>213</v>
      </c>
      <c r="AA56" s="175" t="s">
        <v>61</v>
      </c>
      <c r="AB56" s="174" t="s">
        <v>214</v>
      </c>
      <c r="AC56" s="175" t="s">
        <v>61</v>
      </c>
      <c r="AD56" s="174" t="s">
        <v>215</v>
      </c>
      <c r="AE56" s="175" t="s">
        <v>61</v>
      </c>
      <c r="AF56" s="174" t="s">
        <v>216</v>
      </c>
      <c r="AG56" s="175" t="s">
        <v>61</v>
      </c>
      <c r="AH56" s="176" t="s">
        <v>217</v>
      </c>
      <c r="AJ56" s="53" t="str">
        <f>IF(AND(L56="■",S56=""),"←未入力箇所があります（見込み量を記入）",IF(AND(L56="■",Y56="□",AA56="□",AC56="□",AE56="□",AG56="□"),"←未入力箇所があります（□にチェック）",""))</f>
        <v/>
      </c>
    </row>
    <row r="57" spans="1:36" s="43" customFormat="1" ht="17.149999999999999" customHeight="1">
      <c r="A57" s="451"/>
      <c r="B57" s="355"/>
      <c r="C57" s="355"/>
      <c r="D57" s="355"/>
      <c r="E57" s="355"/>
      <c r="F57" s="355"/>
      <c r="G57" s="355"/>
      <c r="H57" s="355"/>
      <c r="I57" s="355"/>
      <c r="J57" s="355"/>
      <c r="K57" s="355"/>
      <c r="L57" s="172" t="s">
        <v>61</v>
      </c>
      <c r="M57" s="455" t="s">
        <v>218</v>
      </c>
      <c r="N57" s="455"/>
      <c r="O57" s="455"/>
      <c r="P57" s="455"/>
      <c r="Q57" s="455"/>
      <c r="R57" s="456"/>
      <c r="S57" s="460"/>
      <c r="T57" s="460"/>
      <c r="U57" s="460"/>
      <c r="V57" s="460"/>
      <c r="W57" s="461" t="s">
        <v>206</v>
      </c>
      <c r="X57" s="461"/>
      <c r="Y57" s="173" t="s">
        <v>61</v>
      </c>
      <c r="Z57" s="174" t="s">
        <v>213</v>
      </c>
      <c r="AA57" s="175" t="s">
        <v>118</v>
      </c>
      <c r="AB57" s="174" t="s">
        <v>214</v>
      </c>
      <c r="AC57" s="175" t="s">
        <v>118</v>
      </c>
      <c r="AD57" s="174" t="s">
        <v>215</v>
      </c>
      <c r="AE57" s="175" t="s">
        <v>118</v>
      </c>
      <c r="AF57" s="174" t="s">
        <v>216</v>
      </c>
      <c r="AG57" s="175" t="s">
        <v>118</v>
      </c>
      <c r="AH57" s="176" t="s">
        <v>217</v>
      </c>
      <c r="AJ57" s="53" t="str">
        <f>IF(AND(L57="■",S57=""),"←未入力箇所があります（見込み量を記入）",IF(AND(L57="■",Y57="□",AA57="□",AC57="□",AE57="□",AG57="□"),"←未入力箇所があります（□にチェック）",""))</f>
        <v/>
      </c>
    </row>
    <row r="58" spans="1:36" s="43" customFormat="1" ht="17.149999999999999" customHeight="1">
      <c r="A58" s="451"/>
      <c r="B58" s="355"/>
      <c r="C58" s="355"/>
      <c r="D58" s="355"/>
      <c r="E58" s="355"/>
      <c r="F58" s="355"/>
      <c r="G58" s="355"/>
      <c r="H58" s="355"/>
      <c r="I58" s="355"/>
      <c r="J58" s="355"/>
      <c r="K58" s="355"/>
      <c r="L58" s="177" t="s">
        <v>61</v>
      </c>
      <c r="M58" s="455" t="s">
        <v>219</v>
      </c>
      <c r="N58" s="455"/>
      <c r="O58" s="455"/>
      <c r="P58" s="455"/>
      <c r="Q58" s="455"/>
      <c r="R58" s="456"/>
      <c r="S58" s="462"/>
      <c r="T58" s="462"/>
      <c r="U58" s="462"/>
      <c r="V58" s="462"/>
      <c r="W58" s="463" t="s">
        <v>206</v>
      </c>
      <c r="X58" s="463"/>
      <c r="Y58" s="173" t="s">
        <v>61</v>
      </c>
      <c r="Z58" s="174" t="s">
        <v>213</v>
      </c>
      <c r="AA58" s="175" t="s">
        <v>118</v>
      </c>
      <c r="AB58" s="174" t="s">
        <v>214</v>
      </c>
      <c r="AC58" s="175" t="s">
        <v>118</v>
      </c>
      <c r="AD58" s="174" t="s">
        <v>215</v>
      </c>
      <c r="AE58" s="175" t="s">
        <v>118</v>
      </c>
      <c r="AF58" s="174" t="s">
        <v>216</v>
      </c>
      <c r="AG58" s="175" t="s">
        <v>118</v>
      </c>
      <c r="AH58" s="176" t="s">
        <v>217</v>
      </c>
      <c r="AJ58" s="53" t="str">
        <f>IF(AND(L58="■",S58=""),"←未入力箇所があります（見込み量を記入）",IF(AND(L58="■",Y58="□",AA58="□",AC58="□",AE58="□",AG58="□"),"←未入力箇所があります（□にチェック）",""))</f>
        <v/>
      </c>
    </row>
    <row r="59" spans="1:36" s="43" customFormat="1" ht="14.15" customHeight="1" thickBot="1">
      <c r="A59" s="451"/>
      <c r="B59" s="392" t="s">
        <v>220</v>
      </c>
      <c r="C59" s="392"/>
      <c r="D59" s="392"/>
      <c r="E59" s="392"/>
      <c r="F59" s="392"/>
      <c r="G59" s="392"/>
      <c r="H59" s="392"/>
      <c r="I59" s="392"/>
      <c r="J59" s="392"/>
      <c r="K59" s="392"/>
      <c r="L59" s="339"/>
      <c r="M59" s="339"/>
      <c r="N59" s="339"/>
      <c r="O59" s="339"/>
      <c r="P59" s="339"/>
      <c r="Q59" s="339"/>
      <c r="R59" s="339"/>
      <c r="S59" s="392"/>
      <c r="T59" s="392"/>
      <c r="U59" s="392"/>
      <c r="V59" s="392"/>
      <c r="W59" s="392"/>
      <c r="X59" s="392"/>
      <c r="Y59" s="339"/>
      <c r="Z59" s="339"/>
      <c r="AA59" s="339"/>
      <c r="AB59" s="339"/>
      <c r="AC59" s="339"/>
      <c r="AD59" s="339"/>
      <c r="AE59" s="339"/>
      <c r="AF59" s="339"/>
      <c r="AG59" s="339"/>
      <c r="AH59" s="457"/>
      <c r="AJ59" s="47"/>
    </row>
    <row r="60" spans="1:36" s="43" customFormat="1" ht="14.15" customHeight="1">
      <c r="A60" s="458" t="s">
        <v>221</v>
      </c>
      <c r="B60" s="319"/>
      <c r="C60" s="178" t="s">
        <v>222</v>
      </c>
      <c r="D60" s="178"/>
      <c r="E60" s="178"/>
      <c r="F60" s="178"/>
      <c r="G60" s="178"/>
      <c r="H60" s="178"/>
      <c r="I60" s="178" t="s">
        <v>223</v>
      </c>
      <c r="J60" s="178"/>
      <c r="K60" s="178" t="s">
        <v>93</v>
      </c>
      <c r="L60" s="360"/>
      <c r="M60" s="360"/>
      <c r="N60" s="360"/>
      <c r="O60" s="360"/>
      <c r="P60" s="178" t="s">
        <v>91</v>
      </c>
      <c r="Q60" s="178"/>
      <c r="R60" s="178" t="s">
        <v>224</v>
      </c>
      <c r="S60" s="178" t="s">
        <v>93</v>
      </c>
      <c r="T60" s="360"/>
      <c r="U60" s="360"/>
      <c r="V60" s="360"/>
      <c r="W60" s="360"/>
      <c r="X60" s="178" t="s">
        <v>91</v>
      </c>
      <c r="Y60" s="178"/>
      <c r="Z60" s="178" t="s">
        <v>225</v>
      </c>
      <c r="AA60" s="178"/>
      <c r="AB60" s="178" t="s">
        <v>93</v>
      </c>
      <c r="AC60" s="360"/>
      <c r="AD60" s="360"/>
      <c r="AE60" s="360"/>
      <c r="AF60" s="360"/>
      <c r="AG60" s="178" t="s">
        <v>91</v>
      </c>
      <c r="AH60" s="179"/>
      <c r="AJ60" s="53" t="str">
        <f>IF(AND(L56="■",S56&gt;0,L60=""),"←未入力箇所があります（　）に中間処分場名を記入",IF(AND(L57="■",S57&gt;0,T60=""),"←未入力箇所があります（　）に中間処分場名を記入",IF(AND(L58="■",S58&gt;0,AC60=""),"←未入力箇所があります（　）に中間処分場名を記入","")))</f>
        <v/>
      </c>
    </row>
    <row r="61" spans="1:36" s="43" customFormat="1" ht="15" customHeight="1" thickBot="1">
      <c r="A61" s="180" t="s">
        <v>226</v>
      </c>
      <c r="B61" s="68"/>
      <c r="C61" s="68"/>
      <c r="D61" s="68"/>
      <c r="E61" s="68"/>
      <c r="F61" s="68"/>
      <c r="G61" s="68"/>
      <c r="H61" s="68"/>
      <c r="I61" s="68"/>
      <c r="J61" s="68"/>
      <c r="K61" s="68"/>
      <c r="L61" s="68"/>
      <c r="M61" s="68"/>
      <c r="N61" s="68"/>
      <c r="O61" s="181"/>
      <c r="P61" s="68"/>
      <c r="Q61" s="68" t="s">
        <v>93</v>
      </c>
      <c r="R61" s="459"/>
      <c r="S61" s="459"/>
      <c r="T61" s="459"/>
      <c r="U61" s="459"/>
      <c r="V61" s="459"/>
      <c r="W61" s="459"/>
      <c r="X61" s="459"/>
      <c r="Y61" s="459"/>
      <c r="Z61" s="459"/>
      <c r="AA61" s="459"/>
      <c r="AB61" s="459"/>
      <c r="AC61" s="459"/>
      <c r="AD61" s="459"/>
      <c r="AE61" s="459"/>
      <c r="AF61" s="459"/>
      <c r="AG61" s="68" t="s">
        <v>91</v>
      </c>
      <c r="AH61" s="70"/>
      <c r="AJ61" s="53" t="str">
        <f>IF((R61=""),"←未入力箇所があります","")</f>
        <v>←未入力箇所があります</v>
      </c>
    </row>
    <row r="62" spans="1:36" ht="15" customHeight="1">
      <c r="A62" s="45" t="s">
        <v>227</v>
      </c>
      <c r="B62" s="43"/>
    </row>
  </sheetData>
  <mergeCells count="124">
    <mergeCell ref="A60:B60"/>
    <mergeCell ref="L60:O60"/>
    <mergeCell ref="T60:W60"/>
    <mergeCell ref="AC60:AF60"/>
    <mergeCell ref="R61:AF61"/>
    <mergeCell ref="S56:V56"/>
    <mergeCell ref="W56:X56"/>
    <mergeCell ref="M57:R57"/>
    <mergeCell ref="S57:V57"/>
    <mergeCell ref="W57:X57"/>
    <mergeCell ref="M58:R58"/>
    <mergeCell ref="S58:V58"/>
    <mergeCell ref="W58:X58"/>
    <mergeCell ref="L53:Q53"/>
    <mergeCell ref="R53:AG53"/>
    <mergeCell ref="A54:K54"/>
    <mergeCell ref="N54:Q54"/>
    <mergeCell ref="A55:A59"/>
    <mergeCell ref="B55:K58"/>
    <mergeCell ref="L55:R55"/>
    <mergeCell ref="S55:X55"/>
    <mergeCell ref="Y55:AH55"/>
    <mergeCell ref="M56:R56"/>
    <mergeCell ref="B59:AH59"/>
    <mergeCell ref="B42:K43"/>
    <mergeCell ref="B44:K45"/>
    <mergeCell ref="C47:J47"/>
    <mergeCell ref="A48:K50"/>
    <mergeCell ref="M49:O49"/>
    <mergeCell ref="P49:AG49"/>
    <mergeCell ref="L50:R50"/>
    <mergeCell ref="S50:AG50"/>
    <mergeCell ref="A35:A47"/>
    <mergeCell ref="B35:K35"/>
    <mergeCell ref="L35:V35"/>
    <mergeCell ref="W35:AH35"/>
    <mergeCell ref="B36:K38"/>
    <mergeCell ref="W38:AB38"/>
    <mergeCell ref="AC38:AG38"/>
    <mergeCell ref="B39:K41"/>
    <mergeCell ref="W41:AB41"/>
    <mergeCell ref="AC41:AG41"/>
    <mergeCell ref="D33:I34"/>
    <mergeCell ref="M33:T33"/>
    <mergeCell ref="W33:AH33"/>
    <mergeCell ref="V24:V25"/>
    <mergeCell ref="W24:AH25"/>
    <mergeCell ref="F26:I29"/>
    <mergeCell ref="W26:AG26"/>
    <mergeCell ref="K27:U27"/>
    <mergeCell ref="W27:AH27"/>
    <mergeCell ref="W28:AG28"/>
    <mergeCell ref="K29:U29"/>
    <mergeCell ref="D22:D32"/>
    <mergeCell ref="E22:I25"/>
    <mergeCell ref="V22:V23"/>
    <mergeCell ref="W22:AH23"/>
    <mergeCell ref="M23:M24"/>
    <mergeCell ref="N23:N24"/>
    <mergeCell ref="O23:O24"/>
    <mergeCell ref="Q23:Q24"/>
    <mergeCell ref="R23:R24"/>
    <mergeCell ref="V14:AH15"/>
    <mergeCell ref="J15:P15"/>
    <mergeCell ref="Q15:R15"/>
    <mergeCell ref="J16:L16"/>
    <mergeCell ref="V16:AH17"/>
    <mergeCell ref="J17:L17"/>
    <mergeCell ref="M17:T17"/>
    <mergeCell ref="E30:I32"/>
    <mergeCell ref="L30:U31"/>
    <mergeCell ref="W30:AH30"/>
    <mergeCell ref="W31:AH31"/>
    <mergeCell ref="J13:L13"/>
    <mergeCell ref="M13:T13"/>
    <mergeCell ref="D14:I17"/>
    <mergeCell ref="J14:L14"/>
    <mergeCell ref="N14:O14"/>
    <mergeCell ref="P14:R14"/>
    <mergeCell ref="M10:AG10"/>
    <mergeCell ref="A11:C34"/>
    <mergeCell ref="D11:I11"/>
    <mergeCell ref="J11:U11"/>
    <mergeCell ref="V11:AH11"/>
    <mergeCell ref="D12:I13"/>
    <mergeCell ref="J12:M12"/>
    <mergeCell ref="O12:P12"/>
    <mergeCell ref="R12:T12"/>
    <mergeCell ref="V12:AH13"/>
    <mergeCell ref="S23:S24"/>
    <mergeCell ref="D18:I19"/>
    <mergeCell ref="L18:U18"/>
    <mergeCell ref="V18:AH19"/>
    <mergeCell ref="M19:U19"/>
    <mergeCell ref="D20:I21"/>
    <mergeCell ref="V20:AH21"/>
    <mergeCell ref="L21:U21"/>
    <mergeCell ref="P8:Q8"/>
    <mergeCell ref="S8:V8"/>
    <mergeCell ref="X8:Y8"/>
    <mergeCell ref="AA8:AB8"/>
    <mergeCell ref="AD8:AF8"/>
    <mergeCell ref="S9:T9"/>
    <mergeCell ref="AD9:AG9"/>
    <mergeCell ref="A6:C10"/>
    <mergeCell ref="D6:I7"/>
    <mergeCell ref="J6:L6"/>
    <mergeCell ref="M6:N6"/>
    <mergeCell ref="O6:Q6"/>
    <mergeCell ref="R6:S6"/>
    <mergeCell ref="J7:L7"/>
    <mergeCell ref="N7:AG7"/>
    <mergeCell ref="D8:I10"/>
    <mergeCell ref="J8:N8"/>
    <mergeCell ref="Z2:AH2"/>
    <mergeCell ref="K3:W3"/>
    <mergeCell ref="A4:I5"/>
    <mergeCell ref="K4:L4"/>
    <mergeCell ref="O4:V4"/>
    <mergeCell ref="X4:AE4"/>
    <mergeCell ref="K5:M5"/>
    <mergeCell ref="O5:V5"/>
    <mergeCell ref="X5:AA5"/>
    <mergeCell ref="AB5:AG5"/>
  </mergeCells>
  <phoneticPr fontId="1"/>
  <conditionalFormatting sqref="AB5:AG5">
    <cfRule type="expression" dxfId="80" priority="35">
      <formula>$W$5="■"</formula>
    </cfRule>
  </conditionalFormatting>
  <conditionalFormatting sqref="AD9:AG9">
    <cfRule type="expression" dxfId="79" priority="34">
      <formula>$AC$8="■"</formula>
    </cfRule>
  </conditionalFormatting>
  <conditionalFormatting sqref="V12:AH13">
    <cfRule type="expression" dxfId="78" priority="33">
      <formula>$Q$12="■"</formula>
    </cfRule>
  </conditionalFormatting>
  <conditionalFormatting sqref="P14:R14">
    <cfRule type="expression" dxfId="77" priority="32">
      <formula>$M$14="■"</formula>
    </cfRule>
  </conditionalFormatting>
  <conditionalFormatting sqref="V14:AH15">
    <cfRule type="expression" dxfId="76" priority="31">
      <formula>$M$14="■"</formula>
    </cfRule>
  </conditionalFormatting>
  <conditionalFormatting sqref="V16:AH17">
    <cfRule type="expression" dxfId="75" priority="30">
      <formula>$M$16="■"</formula>
    </cfRule>
  </conditionalFormatting>
  <conditionalFormatting sqref="V18:AH19">
    <cfRule type="expression" dxfId="74" priority="29">
      <formula>$J$18="■"</formula>
    </cfRule>
  </conditionalFormatting>
  <conditionalFormatting sqref="V20:AH21">
    <cfRule type="expression" dxfId="73" priority="28">
      <formula>$J$20="■"</formula>
    </cfRule>
  </conditionalFormatting>
  <conditionalFormatting sqref="N23:N24 Q23:Q24">
    <cfRule type="expression" dxfId="72" priority="27">
      <formula>$J$22="■"</formula>
    </cfRule>
  </conditionalFormatting>
  <conditionalFormatting sqref="J26 J28">
    <cfRule type="expression" dxfId="71" priority="26">
      <formula>$J$22="■"</formula>
    </cfRule>
  </conditionalFormatting>
  <conditionalFormatting sqref="V28">
    <cfRule type="expression" dxfId="70" priority="25">
      <formula>OR($J$26="■",$J$28="■")</formula>
    </cfRule>
  </conditionalFormatting>
  <conditionalFormatting sqref="V26">
    <cfRule type="expression" dxfId="69" priority="24">
      <formula>$J$26="■"</formula>
    </cfRule>
  </conditionalFormatting>
  <conditionalFormatting sqref="V31">
    <cfRule type="expression" dxfId="68" priority="23">
      <formula>$J$30="■"</formula>
    </cfRule>
  </conditionalFormatting>
  <conditionalFormatting sqref="M33:T33">
    <cfRule type="expression" dxfId="67" priority="22">
      <formula>$J$33="■"</formula>
    </cfRule>
  </conditionalFormatting>
  <conditionalFormatting sqref="V33">
    <cfRule type="expression" dxfId="66" priority="21">
      <formula>$J$33="■"</formula>
    </cfRule>
  </conditionalFormatting>
  <conditionalFormatting sqref="W36:W37">
    <cfRule type="expression" dxfId="65" priority="16">
      <formula>$L$37="■"</formula>
    </cfRule>
    <cfRule type="expression" dxfId="64" priority="20">
      <formula>$L$37="■"</formula>
    </cfRule>
  </conditionalFormatting>
  <conditionalFormatting sqref="AC38:AG38">
    <cfRule type="expression" dxfId="63" priority="15">
      <formula>$W$37="■"</formula>
    </cfRule>
    <cfRule type="expression" dxfId="62" priority="19">
      <formula>$W$37="■"</formula>
    </cfRule>
  </conditionalFormatting>
  <conditionalFormatting sqref="W39:W40">
    <cfRule type="expression" dxfId="61" priority="18">
      <formula>$L$40="■"</formula>
    </cfRule>
  </conditionalFormatting>
  <conditionalFormatting sqref="AC41:AG41">
    <cfRule type="expression" dxfId="60" priority="17">
      <formula>$W$40="■"</formula>
    </cfRule>
  </conditionalFormatting>
  <conditionalFormatting sqref="C47:J47">
    <cfRule type="expression" dxfId="59" priority="14">
      <formula>$L$47="■"</formula>
    </cfRule>
  </conditionalFormatting>
  <conditionalFormatting sqref="W42:W43">
    <cfRule type="expression" dxfId="58" priority="13">
      <formula>$L$43="■"</formula>
    </cfRule>
  </conditionalFormatting>
  <conditionalFormatting sqref="W44:W45">
    <cfRule type="expression" dxfId="57" priority="12">
      <formula>$L$45="■"</formula>
    </cfRule>
  </conditionalFormatting>
  <conditionalFormatting sqref="W46:W47">
    <cfRule type="expression" dxfId="56" priority="11">
      <formula>$L$47="■"</formula>
    </cfRule>
  </conditionalFormatting>
  <conditionalFormatting sqref="P49:AG49 S50:AG50">
    <cfRule type="expression" dxfId="55" priority="10">
      <formula>$L$49="■"</formula>
    </cfRule>
  </conditionalFormatting>
  <conditionalFormatting sqref="L52 O52">
    <cfRule type="expression" dxfId="54" priority="9">
      <formula>$A$52="■"</formula>
    </cfRule>
  </conditionalFormatting>
  <conditionalFormatting sqref="R53:AG53">
    <cfRule type="expression" dxfId="53" priority="8">
      <formula>$O$52="■"</formula>
    </cfRule>
  </conditionalFormatting>
  <conditionalFormatting sqref="S56:V56 Y56 AA56 AC56 AE56 AG56">
    <cfRule type="expression" dxfId="52" priority="7">
      <formula>$L$56="■"</formula>
    </cfRule>
  </conditionalFormatting>
  <conditionalFormatting sqref="S57:V57 Y57 AA57 AC57 AE57 AG57">
    <cfRule type="expression" dxfId="51" priority="6">
      <formula>$L$57="■"</formula>
    </cfRule>
  </conditionalFormatting>
  <conditionalFormatting sqref="S58:V58 Y58 AA58 AC58 AE58 AG58">
    <cfRule type="expression" dxfId="50" priority="5">
      <formula>$L$58="■"</formula>
    </cfRule>
  </conditionalFormatting>
  <conditionalFormatting sqref="L60:O60">
    <cfRule type="expression" dxfId="49" priority="4">
      <formula>AND($L$56="■",$S$56&gt;0)</formula>
    </cfRule>
  </conditionalFormatting>
  <conditionalFormatting sqref="T60:W60">
    <cfRule type="expression" dxfId="48" priority="3">
      <formula>AND($L$57="■",$S$57&gt;0)</formula>
    </cfRule>
  </conditionalFormatting>
  <conditionalFormatting sqref="AC60:AF60">
    <cfRule type="expression" dxfId="47" priority="2">
      <formula>AND($L$58="■",$S$58&gt;0)</formula>
    </cfRule>
  </conditionalFormatting>
  <conditionalFormatting sqref="M10:AG10">
    <cfRule type="expression" dxfId="46" priority="1">
      <formula>AND($O$8="□",$R$8="□",$W$8="□",$Z$8="□",$AC$8="□")</formula>
    </cfRule>
  </conditionalFormatting>
  <dataValidations count="1">
    <dataValidation type="list" allowBlank="1" showInputMessage="1" showErrorMessage="1" sqref="J30 J32:J34 J28 J25:J26 J18:J23 V33 V28 V30:V31 V22:V26 J4:J5 N4:N5 W4:W5 O8 R8 W8 Z8 AC8 N12 Q12 M14 T14 M16 O16 L40 W36:W37 W39:W40 L43 L45 O37 O40 O43 O45 O47 W42:W47 L47:L49 L37 L52 O52 A52 L56:L58 Y56:Y58 AA56:AA58 AC56:AC58 AE56:AE58 AG56:AG58 N23:N24 Q23:Q24">
      <formula1>"□,■"</formula1>
    </dataValidation>
  </dataValidations>
  <printOptions horizontalCentered="1"/>
  <pageMargins left="0.74803149606299213" right="0.43307086614173229" top="0.43307086614173229" bottom="0.27559055118110237" header="0.39370078740157483" footer="0.43307086614173229"/>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sheetPr>
  <dimension ref="A1:BR65"/>
  <sheetViews>
    <sheetView view="pageBreakPreview" zoomScaleNormal="100" zoomScaleSheetLayoutView="100" workbookViewId="0">
      <selection activeCell="K3" sqref="K3"/>
    </sheetView>
  </sheetViews>
  <sheetFormatPr defaultColWidth="2.6328125" defaultRowHeight="12"/>
  <cols>
    <col min="1" max="1" width="3.36328125" style="3" customWidth="1"/>
    <col min="2" max="2" width="2.36328125" style="3" customWidth="1"/>
    <col min="3" max="3" width="2.6328125" style="3" customWidth="1"/>
    <col min="4" max="4" width="2.453125" style="3" customWidth="1"/>
    <col min="5" max="5" width="2.08984375" style="3" customWidth="1"/>
    <col min="6" max="6" width="3.90625" style="3" customWidth="1"/>
    <col min="7" max="10" width="2" style="3" customWidth="1"/>
    <col min="11" max="15" width="2.6328125" style="3" customWidth="1"/>
    <col min="16" max="17" width="2.36328125" style="3" customWidth="1"/>
    <col min="18" max="19" width="3.6328125" style="3" customWidth="1"/>
    <col min="20" max="21" width="3.08984375" style="3" customWidth="1"/>
    <col min="22" max="33" width="2.6328125" style="3" customWidth="1"/>
    <col min="34" max="34" width="1.6328125" style="3" customWidth="1"/>
    <col min="35" max="36" width="2.6328125" style="3" customWidth="1"/>
    <col min="37" max="37" width="2.6328125" style="182" customWidth="1"/>
    <col min="38" max="41" width="2.6328125" style="3" customWidth="1"/>
    <col min="42" max="16384" width="2.6328125" style="3"/>
  </cols>
  <sheetData>
    <row r="1" spans="1:70" ht="15" customHeight="1" thickBot="1">
      <c r="A1" s="45" t="s">
        <v>228</v>
      </c>
      <c r="B1" s="43"/>
      <c r="AI1" s="46" t="s">
        <v>1</v>
      </c>
    </row>
    <row r="2" spans="1:70" ht="14.25" customHeight="1" thickBot="1">
      <c r="P2" s="309" t="s">
        <v>229</v>
      </c>
      <c r="Q2" s="310"/>
      <c r="R2" s="310"/>
      <c r="S2" s="310"/>
      <c r="T2" s="310"/>
      <c r="U2" s="310"/>
      <c r="V2" s="310"/>
      <c r="W2" s="310"/>
      <c r="X2" s="310"/>
      <c r="Y2" s="310"/>
      <c r="Z2" s="310"/>
      <c r="AA2" s="310"/>
      <c r="AB2" s="310"/>
      <c r="AC2" s="310"/>
      <c r="AD2" s="310"/>
      <c r="AE2" s="310"/>
      <c r="AF2" s="310"/>
      <c r="AG2" s="310"/>
      <c r="AH2" s="310"/>
      <c r="AI2" s="311"/>
      <c r="AK2" s="37" t="s">
        <v>96</v>
      </c>
    </row>
    <row r="3" spans="1:70" ht="22" customHeight="1" thickBot="1">
      <c r="A3" s="48"/>
      <c r="B3" s="48"/>
      <c r="C3" s="48"/>
      <c r="D3" s="48"/>
      <c r="E3" s="48"/>
      <c r="F3" s="48"/>
      <c r="G3" s="48"/>
      <c r="H3" s="48"/>
      <c r="I3" s="48"/>
      <c r="J3" s="48"/>
      <c r="K3" s="48"/>
      <c r="L3" s="464" t="s">
        <v>115</v>
      </c>
      <c r="M3" s="464"/>
      <c r="N3" s="464"/>
      <c r="O3" s="464"/>
      <c r="P3" s="464"/>
      <c r="Q3" s="464"/>
      <c r="R3" s="464"/>
      <c r="S3" s="464"/>
      <c r="T3" s="464"/>
      <c r="U3" s="464"/>
      <c r="V3" s="464"/>
      <c r="W3" s="464"/>
      <c r="X3" s="464"/>
      <c r="Y3" s="48"/>
      <c r="Z3" s="48"/>
      <c r="AA3" s="48"/>
      <c r="AB3" s="48"/>
      <c r="AC3" s="48"/>
      <c r="AD3" s="48"/>
      <c r="AE3" s="48"/>
      <c r="AF3" s="48"/>
      <c r="AG3" s="48"/>
      <c r="AH3" s="48"/>
      <c r="AI3" s="48"/>
      <c r="AK3" s="183"/>
    </row>
    <row r="4" spans="1:70" s="45" customFormat="1" ht="17.149999999999999" customHeight="1">
      <c r="A4" s="313" t="s">
        <v>230</v>
      </c>
      <c r="B4" s="314"/>
      <c r="C4" s="314"/>
      <c r="D4" s="314"/>
      <c r="E4" s="314"/>
      <c r="F4" s="314"/>
      <c r="G4" s="314"/>
      <c r="H4" s="314"/>
      <c r="I4" s="314"/>
      <c r="J4" s="314"/>
      <c r="K4" s="49" t="s">
        <v>61</v>
      </c>
      <c r="L4" s="319" t="s">
        <v>231</v>
      </c>
      <c r="M4" s="319"/>
      <c r="N4" s="319"/>
      <c r="O4" s="319"/>
      <c r="P4" s="319"/>
      <c r="Q4" s="49" t="s">
        <v>61</v>
      </c>
      <c r="R4" s="319" t="s">
        <v>232</v>
      </c>
      <c r="S4" s="319"/>
      <c r="T4" s="319"/>
      <c r="U4" s="319"/>
      <c r="V4" s="319"/>
      <c r="W4" s="319"/>
      <c r="X4" s="319"/>
      <c r="Y4" s="319"/>
      <c r="Z4" s="319"/>
      <c r="AA4" s="319"/>
      <c r="AB4" s="319"/>
      <c r="AC4" s="319"/>
      <c r="AD4" s="51"/>
      <c r="AE4" s="51"/>
      <c r="AF4" s="51"/>
      <c r="AG4" s="51"/>
      <c r="AH4" s="51"/>
      <c r="AI4" s="52"/>
      <c r="AK4" s="184" t="str">
        <f>IF(AND(K4="□",Q4="□",K5="□",V5="□"),"←未入力箇所があります（□にチェック）","")</f>
        <v>←未入力箇所があります（□にチェック）</v>
      </c>
    </row>
    <row r="5" spans="1:70" s="45" customFormat="1" ht="17.149999999999999" customHeight="1" thickBot="1">
      <c r="A5" s="316"/>
      <c r="B5" s="317"/>
      <c r="C5" s="317"/>
      <c r="D5" s="317"/>
      <c r="E5" s="317"/>
      <c r="F5" s="317"/>
      <c r="G5" s="317"/>
      <c r="H5" s="317"/>
      <c r="I5" s="317"/>
      <c r="J5" s="317"/>
      <c r="K5" s="54" t="s">
        <v>118</v>
      </c>
      <c r="L5" s="320" t="s">
        <v>233</v>
      </c>
      <c r="M5" s="320"/>
      <c r="N5" s="320"/>
      <c r="O5" s="320"/>
      <c r="P5" s="320"/>
      <c r="Q5" s="320"/>
      <c r="R5" s="320"/>
      <c r="S5" s="320"/>
      <c r="T5" s="320"/>
      <c r="U5" s="320"/>
      <c r="V5" s="54" t="s">
        <v>61</v>
      </c>
      <c r="W5" s="320" t="s">
        <v>225</v>
      </c>
      <c r="X5" s="320"/>
      <c r="Y5" s="69"/>
      <c r="Z5" s="69"/>
      <c r="AA5" s="69"/>
      <c r="AB5" s="69"/>
      <c r="AC5" s="69"/>
      <c r="AD5" s="69"/>
      <c r="AE5" s="69"/>
      <c r="AF5" s="69"/>
      <c r="AG5" s="69"/>
      <c r="AH5" s="69"/>
      <c r="AI5" s="55"/>
      <c r="AK5" s="53"/>
    </row>
    <row r="6" spans="1:70" s="43" customFormat="1" ht="20.149999999999999" customHeight="1">
      <c r="A6" s="313" t="s">
        <v>124</v>
      </c>
      <c r="B6" s="314"/>
      <c r="C6" s="315"/>
      <c r="D6" s="466" t="s">
        <v>125</v>
      </c>
      <c r="E6" s="466"/>
      <c r="F6" s="466"/>
      <c r="G6" s="466"/>
      <c r="H6" s="466"/>
      <c r="I6" s="466"/>
      <c r="J6" s="467"/>
      <c r="K6" s="468" t="s">
        <v>126</v>
      </c>
      <c r="L6" s="319"/>
      <c r="M6" s="319"/>
      <c r="N6" s="469"/>
      <c r="O6" s="469"/>
      <c r="P6" s="319" t="s">
        <v>127</v>
      </c>
      <c r="Q6" s="319"/>
      <c r="R6" s="319"/>
      <c r="S6" s="469"/>
      <c r="T6" s="469"/>
      <c r="U6" s="51" t="s">
        <v>128</v>
      </c>
      <c r="V6" s="51"/>
      <c r="W6" s="51"/>
      <c r="X6" s="51"/>
      <c r="Y6" s="51"/>
      <c r="Z6" s="51"/>
      <c r="AA6" s="51"/>
      <c r="AB6" s="51"/>
      <c r="AC6" s="51"/>
      <c r="AD6" s="51"/>
      <c r="AE6" s="51"/>
      <c r="AF6" s="51"/>
      <c r="AG6" s="51"/>
      <c r="AH6" s="51"/>
      <c r="AI6" s="52"/>
      <c r="AK6" s="184" t="str">
        <f>IF(OR(N6="",S6=""),"←未入力箇所があります","")</f>
        <v>←未入力箇所があります</v>
      </c>
    </row>
    <row r="7" spans="1:70" s="43" customFormat="1" ht="20.149999999999999" customHeight="1">
      <c r="A7" s="328"/>
      <c r="B7" s="329"/>
      <c r="C7" s="330"/>
      <c r="D7" s="336"/>
      <c r="E7" s="336"/>
      <c r="F7" s="336"/>
      <c r="G7" s="336"/>
      <c r="H7" s="336"/>
      <c r="I7" s="336"/>
      <c r="J7" s="337"/>
      <c r="K7" s="341" t="s">
        <v>129</v>
      </c>
      <c r="L7" s="342"/>
      <c r="M7" s="342"/>
      <c r="N7" s="72" t="s">
        <v>93</v>
      </c>
      <c r="O7" s="470"/>
      <c r="P7" s="470"/>
      <c r="Q7" s="470"/>
      <c r="R7" s="470"/>
      <c r="S7" s="470"/>
      <c r="T7" s="470"/>
      <c r="U7" s="470"/>
      <c r="V7" s="470"/>
      <c r="W7" s="470"/>
      <c r="X7" s="470"/>
      <c r="Y7" s="470"/>
      <c r="Z7" s="470"/>
      <c r="AA7" s="470"/>
      <c r="AB7" s="470"/>
      <c r="AC7" s="470"/>
      <c r="AD7" s="470"/>
      <c r="AE7" s="470"/>
      <c r="AF7" s="470"/>
      <c r="AG7" s="470"/>
      <c r="AH7" s="470"/>
      <c r="AI7" s="185" t="s">
        <v>91</v>
      </c>
      <c r="AK7" s="186"/>
    </row>
    <row r="8" spans="1:70" s="43" customFormat="1" ht="15" customHeight="1">
      <c r="A8" s="328"/>
      <c r="B8" s="329"/>
      <c r="C8" s="330"/>
      <c r="D8" s="343" t="s">
        <v>130</v>
      </c>
      <c r="E8" s="343"/>
      <c r="F8" s="343"/>
      <c r="G8" s="343"/>
      <c r="H8" s="343"/>
      <c r="I8" s="343"/>
      <c r="J8" s="344"/>
      <c r="K8" s="347" t="s">
        <v>131</v>
      </c>
      <c r="L8" s="322"/>
      <c r="M8" s="322"/>
      <c r="N8" s="322"/>
      <c r="O8" s="322"/>
      <c r="P8" s="60" t="s">
        <v>61</v>
      </c>
      <c r="Q8" s="322" t="s">
        <v>132</v>
      </c>
      <c r="R8" s="322"/>
      <c r="S8" s="60" t="s">
        <v>61</v>
      </c>
      <c r="T8" s="322" t="s">
        <v>133</v>
      </c>
      <c r="U8" s="322"/>
      <c r="V8" s="322"/>
      <c r="W8" s="322"/>
      <c r="X8" s="60" t="s">
        <v>61</v>
      </c>
      <c r="Y8" s="322" t="s">
        <v>134</v>
      </c>
      <c r="Z8" s="322"/>
      <c r="AA8" s="60" t="s">
        <v>61</v>
      </c>
      <c r="AB8" s="322" t="s">
        <v>135</v>
      </c>
      <c r="AC8" s="322"/>
      <c r="AD8" s="187" t="s">
        <v>61</v>
      </c>
      <c r="AE8" s="465" t="s">
        <v>136</v>
      </c>
      <c r="AF8" s="465"/>
      <c r="AG8" s="465"/>
      <c r="AH8" s="62"/>
      <c r="AI8" s="63"/>
      <c r="AK8" s="188" t="str">
        <f>IF(AND(P8="□",S8="□",X8="□",AA8="□",AD8="□",N10=""),"←未入力箇所があります（周辺に施設がない場合は３行目「その他」にその旨を記載）",IF(AND(AD8="■",AE9=""),"←未入力箇所があります（　）に内容を記入",""))</f>
        <v>←未入力箇所があります（周辺に施設がない場合は３行目「その他」にその旨を記載）</v>
      </c>
    </row>
    <row r="9" spans="1:70" s="43" customFormat="1" ht="15" customHeight="1">
      <c r="A9" s="328"/>
      <c r="B9" s="329"/>
      <c r="C9" s="330"/>
      <c r="D9" s="334"/>
      <c r="E9" s="334"/>
      <c r="F9" s="334"/>
      <c r="G9" s="334"/>
      <c r="H9" s="334"/>
      <c r="I9" s="334"/>
      <c r="J9" s="335"/>
      <c r="K9" s="64" t="s">
        <v>137</v>
      </c>
      <c r="L9" s="65"/>
      <c r="M9" s="65"/>
      <c r="N9" s="65"/>
      <c r="O9" s="65"/>
      <c r="P9" s="65"/>
      <c r="Q9" s="65"/>
      <c r="R9" s="65"/>
      <c r="S9" s="65"/>
      <c r="T9" s="482"/>
      <c r="U9" s="482"/>
      <c r="V9" s="65" t="s">
        <v>138</v>
      </c>
      <c r="W9" s="65"/>
      <c r="X9" s="66"/>
      <c r="Y9" s="65"/>
      <c r="Z9" s="65"/>
      <c r="AA9" s="65"/>
      <c r="AB9" s="65"/>
      <c r="AC9" s="65"/>
      <c r="AD9" s="65" t="s">
        <v>93</v>
      </c>
      <c r="AE9" s="324"/>
      <c r="AF9" s="324"/>
      <c r="AG9" s="324"/>
      <c r="AH9" s="324"/>
      <c r="AI9" s="189" t="s">
        <v>91</v>
      </c>
      <c r="AK9" s="186" t="str">
        <f>IF(T9="","←未入力箇所があります","")</f>
        <v>←未入力箇所があります</v>
      </c>
    </row>
    <row r="10" spans="1:70" s="43" customFormat="1" ht="15" customHeight="1" thickBot="1">
      <c r="A10" s="316"/>
      <c r="B10" s="317"/>
      <c r="C10" s="318"/>
      <c r="D10" s="345"/>
      <c r="E10" s="345"/>
      <c r="F10" s="345"/>
      <c r="G10" s="345"/>
      <c r="H10" s="345"/>
      <c r="I10" s="345"/>
      <c r="J10" s="346"/>
      <c r="K10" s="67" t="s">
        <v>139</v>
      </c>
      <c r="L10" s="68"/>
      <c r="M10" s="68"/>
      <c r="N10" s="350"/>
      <c r="O10" s="350"/>
      <c r="P10" s="350"/>
      <c r="Q10" s="350"/>
      <c r="R10" s="350"/>
      <c r="S10" s="350"/>
      <c r="T10" s="350"/>
      <c r="U10" s="350"/>
      <c r="V10" s="350"/>
      <c r="W10" s="350"/>
      <c r="X10" s="350"/>
      <c r="Y10" s="350"/>
      <c r="Z10" s="350"/>
      <c r="AA10" s="350"/>
      <c r="AB10" s="350"/>
      <c r="AC10" s="350"/>
      <c r="AD10" s="350"/>
      <c r="AE10" s="350"/>
      <c r="AF10" s="350"/>
      <c r="AG10" s="350"/>
      <c r="AH10" s="350"/>
      <c r="AI10" s="70" t="s">
        <v>91</v>
      </c>
      <c r="AK10" s="190"/>
    </row>
    <row r="11" spans="1:70" s="43" customFormat="1" ht="20.149999999999999" customHeight="1">
      <c r="A11" s="507" t="s">
        <v>140</v>
      </c>
      <c r="B11" s="508"/>
      <c r="C11" s="509"/>
      <c r="D11" s="360"/>
      <c r="E11" s="360"/>
      <c r="F11" s="360"/>
      <c r="G11" s="360"/>
      <c r="H11" s="360"/>
      <c r="I11" s="360"/>
      <c r="J11" s="361"/>
      <c r="K11" s="362" t="s">
        <v>141</v>
      </c>
      <c r="L11" s="363"/>
      <c r="M11" s="363"/>
      <c r="N11" s="363"/>
      <c r="O11" s="363"/>
      <c r="P11" s="363"/>
      <c r="Q11" s="363"/>
      <c r="R11" s="363"/>
      <c r="S11" s="363"/>
      <c r="T11" s="363"/>
      <c r="U11" s="363"/>
      <c r="V11" s="364"/>
      <c r="W11" s="362" t="s">
        <v>142</v>
      </c>
      <c r="X11" s="363"/>
      <c r="Y11" s="363"/>
      <c r="Z11" s="363"/>
      <c r="AA11" s="363"/>
      <c r="AB11" s="363"/>
      <c r="AC11" s="363"/>
      <c r="AD11" s="363"/>
      <c r="AE11" s="363"/>
      <c r="AF11" s="363"/>
      <c r="AG11" s="363"/>
      <c r="AH11" s="363"/>
      <c r="AI11" s="365"/>
      <c r="AK11" s="190"/>
    </row>
    <row r="12" spans="1:70" s="43" customFormat="1" ht="15" customHeight="1">
      <c r="A12" s="490"/>
      <c r="B12" s="491"/>
      <c r="C12" s="510"/>
      <c r="D12" s="343" t="s">
        <v>143</v>
      </c>
      <c r="E12" s="343"/>
      <c r="F12" s="343"/>
      <c r="G12" s="343"/>
      <c r="H12" s="343"/>
      <c r="I12" s="343"/>
      <c r="J12" s="344"/>
      <c r="K12" s="347" t="s">
        <v>143</v>
      </c>
      <c r="L12" s="322"/>
      <c r="M12" s="322"/>
      <c r="N12" s="322"/>
      <c r="O12" s="60" t="s">
        <v>61</v>
      </c>
      <c r="P12" s="322" t="s">
        <v>144</v>
      </c>
      <c r="Q12" s="322"/>
      <c r="R12" s="60" t="s">
        <v>61</v>
      </c>
      <c r="S12" s="322" t="s">
        <v>145</v>
      </c>
      <c r="T12" s="322"/>
      <c r="U12" s="322"/>
      <c r="V12" s="62"/>
      <c r="W12" s="347"/>
      <c r="X12" s="322"/>
      <c r="Y12" s="322"/>
      <c r="Z12" s="322"/>
      <c r="AA12" s="322"/>
      <c r="AB12" s="322"/>
      <c r="AC12" s="322"/>
      <c r="AD12" s="322"/>
      <c r="AE12" s="322"/>
      <c r="AF12" s="322"/>
      <c r="AG12" s="322"/>
      <c r="AH12" s="322"/>
      <c r="AI12" s="366"/>
      <c r="AK12" s="190" t="str">
        <f>IF(AND(O12="□",R12="□",N13=""),"←未入力箇所があります（□にチェック）",IF(R12="■","←未入力箇所があります（右欄に内容を記入）",""))</f>
        <v>←未入力箇所があります（□にチェック）</v>
      </c>
    </row>
    <row r="13" spans="1:70" s="43" customFormat="1" ht="15" customHeight="1">
      <c r="A13" s="490"/>
      <c r="B13" s="491"/>
      <c r="C13" s="510"/>
      <c r="D13" s="336"/>
      <c r="E13" s="336"/>
      <c r="F13" s="336"/>
      <c r="G13" s="336"/>
      <c r="H13" s="336"/>
      <c r="I13" s="336"/>
      <c r="J13" s="337"/>
      <c r="K13" s="367" t="s">
        <v>139</v>
      </c>
      <c r="L13" s="368"/>
      <c r="M13" s="368"/>
      <c r="N13" s="516"/>
      <c r="O13" s="516"/>
      <c r="P13" s="516"/>
      <c r="Q13" s="516"/>
      <c r="R13" s="516"/>
      <c r="S13" s="516"/>
      <c r="T13" s="516"/>
      <c r="U13" s="516"/>
      <c r="V13" s="90" t="s">
        <v>91</v>
      </c>
      <c r="W13" s="367"/>
      <c r="X13" s="368"/>
      <c r="Y13" s="368"/>
      <c r="Z13" s="368"/>
      <c r="AA13" s="368"/>
      <c r="AB13" s="368"/>
      <c r="AC13" s="368"/>
      <c r="AD13" s="368"/>
      <c r="AE13" s="368"/>
      <c r="AF13" s="368"/>
      <c r="AG13" s="368"/>
      <c r="AH13" s="368"/>
      <c r="AI13" s="369"/>
      <c r="AK13" s="190"/>
    </row>
    <row r="14" spans="1:70" s="43" customFormat="1" ht="13" customHeight="1">
      <c r="A14" s="490"/>
      <c r="B14" s="491"/>
      <c r="C14" s="510"/>
      <c r="D14" s="478" t="s">
        <v>146</v>
      </c>
      <c r="E14" s="343"/>
      <c r="F14" s="343"/>
      <c r="G14" s="343"/>
      <c r="H14" s="343"/>
      <c r="I14" s="343"/>
      <c r="J14" s="344"/>
      <c r="K14" s="347" t="s">
        <v>147</v>
      </c>
      <c r="L14" s="322"/>
      <c r="M14" s="322"/>
      <c r="N14" s="60" t="s">
        <v>61</v>
      </c>
      <c r="O14" s="322" t="s">
        <v>148</v>
      </c>
      <c r="P14" s="322"/>
      <c r="Q14" s="481"/>
      <c r="R14" s="481"/>
      <c r="S14" s="481"/>
      <c r="T14" s="73" t="s">
        <v>91</v>
      </c>
      <c r="U14" s="60" t="s">
        <v>61</v>
      </c>
      <c r="V14" s="117" t="s">
        <v>149</v>
      </c>
      <c r="W14" s="347"/>
      <c r="X14" s="322"/>
      <c r="Y14" s="322"/>
      <c r="Z14" s="322"/>
      <c r="AA14" s="322"/>
      <c r="AB14" s="322"/>
      <c r="AC14" s="322"/>
      <c r="AD14" s="322"/>
      <c r="AE14" s="322"/>
      <c r="AF14" s="322"/>
      <c r="AG14" s="322"/>
      <c r="AH14" s="322"/>
      <c r="AI14" s="366"/>
      <c r="AK14" s="190" t="str">
        <f>IF(AND(N14="□",U14="□"),"←未入力箇所があります（□にチェック）",IF(AND(N14="■",Q14=""),"←未入力箇所があります（　）に内容を記入）",IF(AND(N14="■",W14=""),"←未入力箇所があります（右欄に内容を記入）","")))</f>
        <v>←未入力箇所があります（□にチェック）</v>
      </c>
    </row>
    <row r="15" spans="1:70" s="43" customFormat="1" ht="13" customHeight="1">
      <c r="A15" s="490"/>
      <c r="B15" s="491"/>
      <c r="C15" s="510"/>
      <c r="D15" s="479"/>
      <c r="E15" s="334"/>
      <c r="F15" s="334"/>
      <c r="G15" s="334"/>
      <c r="H15" s="334"/>
      <c r="I15" s="334"/>
      <c r="J15" s="335"/>
      <c r="K15" s="380" t="s">
        <v>150</v>
      </c>
      <c r="L15" s="381"/>
      <c r="M15" s="381"/>
      <c r="N15" s="381"/>
      <c r="O15" s="381"/>
      <c r="P15" s="381"/>
      <c r="Q15" s="381"/>
      <c r="R15" s="514"/>
      <c r="S15" s="514"/>
      <c r="T15" s="65" t="s">
        <v>138</v>
      </c>
      <c r="U15" s="65"/>
      <c r="V15" s="84"/>
      <c r="W15" s="380"/>
      <c r="X15" s="381"/>
      <c r="Y15" s="381"/>
      <c r="Z15" s="381"/>
      <c r="AA15" s="381"/>
      <c r="AB15" s="381"/>
      <c r="AC15" s="381"/>
      <c r="AD15" s="381"/>
      <c r="AE15" s="381"/>
      <c r="AF15" s="381"/>
      <c r="AG15" s="381"/>
      <c r="AH15" s="381"/>
      <c r="AI15" s="382"/>
      <c r="AK15" s="190" t="str">
        <f>IF(R15="","←未入力箇所があります","")</f>
        <v>←未入力箇所があります</v>
      </c>
      <c r="AU15" s="191"/>
      <c r="AV15" s="191"/>
      <c r="AW15" s="191"/>
      <c r="AX15" s="191"/>
      <c r="AY15" s="191"/>
      <c r="AZ15" s="191"/>
      <c r="BA15" s="191"/>
      <c r="BB15" s="191"/>
      <c r="BC15" s="191"/>
      <c r="BD15" s="191"/>
      <c r="BE15" s="191"/>
      <c r="BF15" s="191"/>
      <c r="BG15" s="191"/>
      <c r="BH15" s="191"/>
      <c r="BI15" s="191"/>
      <c r="BJ15" s="191"/>
      <c r="BK15" s="191"/>
      <c r="BL15" s="191"/>
      <c r="BM15" s="191"/>
      <c r="BN15" s="191"/>
      <c r="BO15" s="191"/>
      <c r="BP15" s="191"/>
      <c r="BQ15" s="191"/>
      <c r="BR15" s="191"/>
    </row>
    <row r="16" spans="1:70" s="43" customFormat="1" ht="13" customHeight="1">
      <c r="A16" s="490"/>
      <c r="B16" s="491"/>
      <c r="C16" s="510"/>
      <c r="D16" s="479"/>
      <c r="E16" s="334"/>
      <c r="F16" s="334"/>
      <c r="G16" s="334"/>
      <c r="H16" s="334"/>
      <c r="I16" s="334"/>
      <c r="J16" s="335"/>
      <c r="K16" s="380" t="s">
        <v>151</v>
      </c>
      <c r="L16" s="381"/>
      <c r="M16" s="381"/>
      <c r="N16" s="74" t="s">
        <v>61</v>
      </c>
      <c r="O16" s="75" t="s">
        <v>152</v>
      </c>
      <c r="P16" s="74" t="s">
        <v>61</v>
      </c>
      <c r="Q16" s="75" t="s">
        <v>149</v>
      </c>
      <c r="R16" s="65"/>
      <c r="S16" s="65"/>
      <c r="T16" s="65"/>
      <c r="U16" s="65"/>
      <c r="V16" s="84"/>
      <c r="W16" s="380"/>
      <c r="X16" s="381"/>
      <c r="Y16" s="381"/>
      <c r="Z16" s="381"/>
      <c r="AA16" s="381"/>
      <c r="AB16" s="381"/>
      <c r="AC16" s="381"/>
      <c r="AD16" s="381"/>
      <c r="AE16" s="381"/>
      <c r="AF16" s="381"/>
      <c r="AG16" s="381"/>
      <c r="AH16" s="381"/>
      <c r="AI16" s="382"/>
      <c r="AK16" s="190" t="str">
        <f>IF(AND(N16="□",P16="□"),"←未入力箇所があります（□にチェック）",IF(AND(N16="■",W16=""),"←未入力箇所があります（右欄に内容を記入）",""))</f>
        <v>←未入力箇所があります（□にチェック）</v>
      </c>
      <c r="AU16" s="191"/>
      <c r="AV16" s="191"/>
      <c r="AW16" s="191"/>
      <c r="AX16" s="191"/>
      <c r="AY16" s="191"/>
      <c r="AZ16" s="191"/>
      <c r="BA16" s="191"/>
      <c r="BB16" s="191"/>
      <c r="BC16" s="191"/>
      <c r="BD16" s="191"/>
      <c r="BE16" s="191"/>
      <c r="BF16" s="191"/>
      <c r="BG16" s="191"/>
      <c r="BH16" s="191"/>
      <c r="BI16" s="191"/>
      <c r="BJ16" s="191"/>
      <c r="BK16" s="191"/>
      <c r="BL16" s="191"/>
      <c r="BM16" s="191"/>
      <c r="BN16" s="191"/>
      <c r="BO16" s="191"/>
      <c r="BP16" s="191"/>
      <c r="BQ16" s="191"/>
      <c r="BR16" s="191"/>
    </row>
    <row r="17" spans="1:54" s="43" customFormat="1" ht="13" customHeight="1">
      <c r="A17" s="490"/>
      <c r="B17" s="491"/>
      <c r="C17" s="510"/>
      <c r="D17" s="479"/>
      <c r="E17" s="334"/>
      <c r="F17" s="334"/>
      <c r="G17" s="334"/>
      <c r="H17" s="334"/>
      <c r="I17" s="334"/>
      <c r="J17" s="335"/>
      <c r="K17" s="380" t="s">
        <v>139</v>
      </c>
      <c r="L17" s="381"/>
      <c r="M17" s="381"/>
      <c r="N17" s="515"/>
      <c r="O17" s="515"/>
      <c r="P17" s="515"/>
      <c r="Q17" s="515"/>
      <c r="R17" s="515"/>
      <c r="S17" s="515"/>
      <c r="T17" s="515"/>
      <c r="U17" s="515"/>
      <c r="V17" s="192" t="s">
        <v>91</v>
      </c>
      <c r="W17" s="380"/>
      <c r="X17" s="381"/>
      <c r="Y17" s="381"/>
      <c r="Z17" s="381"/>
      <c r="AA17" s="381"/>
      <c r="AB17" s="381"/>
      <c r="AC17" s="381"/>
      <c r="AD17" s="381"/>
      <c r="AE17" s="381"/>
      <c r="AF17" s="381"/>
      <c r="AG17" s="381"/>
      <c r="AH17" s="381"/>
      <c r="AI17" s="382"/>
      <c r="AK17" s="193"/>
    </row>
    <row r="18" spans="1:54" s="43" customFormat="1" ht="13" customHeight="1">
      <c r="A18" s="490"/>
      <c r="B18" s="491"/>
      <c r="C18" s="510"/>
      <c r="D18" s="480"/>
      <c r="E18" s="336"/>
      <c r="F18" s="336"/>
      <c r="G18" s="336"/>
      <c r="H18" s="336"/>
      <c r="I18" s="336"/>
      <c r="J18" s="337"/>
      <c r="K18" s="194"/>
      <c r="L18" s="195"/>
      <c r="M18" s="195"/>
      <c r="N18" s="196"/>
      <c r="O18" s="196"/>
      <c r="P18" s="196"/>
      <c r="Q18" s="196"/>
      <c r="R18" s="196"/>
      <c r="S18" s="196"/>
      <c r="T18" s="196"/>
      <c r="U18" s="196"/>
      <c r="V18" s="197"/>
      <c r="W18" s="367"/>
      <c r="X18" s="368"/>
      <c r="Y18" s="368"/>
      <c r="Z18" s="368"/>
      <c r="AA18" s="368"/>
      <c r="AB18" s="368"/>
      <c r="AC18" s="368"/>
      <c r="AD18" s="368"/>
      <c r="AE18" s="368"/>
      <c r="AF18" s="368"/>
      <c r="AG18" s="368"/>
      <c r="AH18" s="368"/>
      <c r="AI18" s="369"/>
      <c r="AK18" s="193"/>
    </row>
    <row r="19" spans="1:54" s="43" customFormat="1" ht="20.149999999999999" customHeight="1">
      <c r="A19" s="490"/>
      <c r="B19" s="491"/>
      <c r="C19" s="510"/>
      <c r="D19" s="343" t="s">
        <v>234</v>
      </c>
      <c r="E19" s="343"/>
      <c r="F19" s="343"/>
      <c r="G19" s="343"/>
      <c r="H19" s="343"/>
      <c r="I19" s="343"/>
      <c r="J19" s="344"/>
      <c r="K19" s="198" t="s">
        <v>61</v>
      </c>
      <c r="L19" s="80" t="s">
        <v>152</v>
      </c>
      <c r="M19" s="385" t="s">
        <v>235</v>
      </c>
      <c r="N19" s="385"/>
      <c r="O19" s="385"/>
      <c r="P19" s="385"/>
      <c r="Q19" s="385"/>
      <c r="R19" s="385"/>
      <c r="S19" s="385"/>
      <c r="T19" s="385"/>
      <c r="U19" s="385"/>
      <c r="V19" s="386"/>
      <c r="W19" s="375"/>
      <c r="X19" s="371"/>
      <c r="Y19" s="371"/>
      <c r="Z19" s="371"/>
      <c r="AA19" s="371"/>
      <c r="AB19" s="371"/>
      <c r="AC19" s="371"/>
      <c r="AD19" s="371"/>
      <c r="AE19" s="371"/>
      <c r="AF19" s="371"/>
      <c r="AG19" s="371"/>
      <c r="AH19" s="371"/>
      <c r="AI19" s="376"/>
      <c r="AK19" s="199" t="str">
        <f>IF(AND(K19="□",K20="□"),"←修繕・模様替工事は入力（□にチェック）",IF(AND(K19="■",W19=""),"←修繕・模様替工事は入力（右欄に内容を記入）",""))</f>
        <v>←修繕・模様替工事は入力（□にチェック）</v>
      </c>
    </row>
    <row r="20" spans="1:54" s="43" customFormat="1" ht="20.149999999999999" customHeight="1">
      <c r="A20" s="490"/>
      <c r="B20" s="491"/>
      <c r="C20" s="510"/>
      <c r="D20" s="336"/>
      <c r="E20" s="336"/>
      <c r="F20" s="336"/>
      <c r="G20" s="336"/>
      <c r="H20" s="336"/>
      <c r="I20" s="336"/>
      <c r="J20" s="337"/>
      <c r="K20" s="200" t="s">
        <v>61</v>
      </c>
      <c r="L20" s="72" t="s">
        <v>155</v>
      </c>
      <c r="M20" s="486"/>
      <c r="N20" s="486"/>
      <c r="O20" s="486"/>
      <c r="P20" s="486"/>
      <c r="Q20" s="486"/>
      <c r="R20" s="486"/>
      <c r="S20" s="486"/>
      <c r="T20" s="486"/>
      <c r="U20" s="486"/>
      <c r="V20" s="487"/>
      <c r="W20" s="377"/>
      <c r="X20" s="378"/>
      <c r="Y20" s="378"/>
      <c r="Z20" s="378"/>
      <c r="AA20" s="378"/>
      <c r="AB20" s="378"/>
      <c r="AC20" s="378"/>
      <c r="AD20" s="378"/>
      <c r="AE20" s="378"/>
      <c r="AF20" s="378"/>
      <c r="AG20" s="378"/>
      <c r="AH20" s="378"/>
      <c r="AI20" s="379"/>
      <c r="AK20" s="186"/>
      <c r="AL20" s="44"/>
      <c r="AM20" s="44"/>
      <c r="AN20" s="44"/>
      <c r="AO20" s="44"/>
      <c r="AP20" s="44"/>
      <c r="AQ20" s="44"/>
      <c r="AR20" s="44"/>
      <c r="AS20" s="44"/>
      <c r="AT20" s="44"/>
      <c r="AU20" s="44"/>
      <c r="AV20" s="44"/>
      <c r="AW20" s="44"/>
      <c r="AX20" s="44"/>
      <c r="AY20" s="44"/>
      <c r="AZ20" s="44"/>
      <c r="BA20" s="44"/>
      <c r="BB20" s="44"/>
    </row>
    <row r="21" spans="1:54" s="43" customFormat="1" ht="15" customHeight="1">
      <c r="A21" s="490"/>
      <c r="B21" s="491"/>
      <c r="C21" s="510"/>
      <c r="D21" s="488" t="s">
        <v>236</v>
      </c>
      <c r="E21" s="489"/>
      <c r="F21" s="402" t="s">
        <v>161</v>
      </c>
      <c r="G21" s="391"/>
      <c r="H21" s="391"/>
      <c r="I21" s="391"/>
      <c r="J21" s="403"/>
      <c r="K21" s="201" t="s">
        <v>61</v>
      </c>
      <c r="L21" s="80" t="s">
        <v>152</v>
      </c>
      <c r="M21" s="66"/>
      <c r="N21" s="65" t="s">
        <v>162</v>
      </c>
      <c r="O21" s="65"/>
      <c r="P21" s="65"/>
      <c r="Q21" s="65"/>
      <c r="R21" s="65"/>
      <c r="S21" s="65"/>
      <c r="T21" s="65"/>
      <c r="U21" s="65"/>
      <c r="V21" s="84"/>
      <c r="W21" s="494" t="s">
        <v>61</v>
      </c>
      <c r="X21" s="496" t="s">
        <v>163</v>
      </c>
      <c r="Y21" s="496"/>
      <c r="Z21" s="496"/>
      <c r="AA21" s="496"/>
      <c r="AB21" s="496"/>
      <c r="AC21" s="496"/>
      <c r="AD21" s="496"/>
      <c r="AE21" s="496"/>
      <c r="AF21" s="496"/>
      <c r="AG21" s="496"/>
      <c r="AH21" s="496"/>
      <c r="AI21" s="497"/>
      <c r="AK21" s="202" t="str">
        <f>IF(AND(K21="□",K24="□"),"←修繕・模様替工事は入力（□にチェック）",IF(AND(K21="■",O22="□",R22="□"),"←修繕・模様替工事は入力（□にチェック）",IF(OR(W21="□",W23="□"),"←修繕・模様替工事は入力（結果に関わらず説明・報告は必要です）","")))</f>
        <v>←修繕・模様替工事は入力（□にチェック）</v>
      </c>
      <c r="AL21" s="44"/>
      <c r="AM21" s="85"/>
      <c r="AN21" s="86"/>
      <c r="AO21" s="86"/>
      <c r="AP21" s="86"/>
      <c r="AQ21" s="86"/>
      <c r="AR21" s="86"/>
      <c r="AS21" s="86"/>
      <c r="AT21" s="86"/>
      <c r="AU21" s="86"/>
      <c r="AV21" s="86"/>
      <c r="AW21" s="86"/>
      <c r="AX21" s="86"/>
      <c r="AY21" s="86"/>
      <c r="AZ21" s="44"/>
      <c r="BA21" s="44"/>
      <c r="BB21" s="44"/>
    </row>
    <row r="22" spans="1:54" s="43" customFormat="1" ht="7" customHeight="1">
      <c r="A22" s="490"/>
      <c r="B22" s="491"/>
      <c r="C22" s="510"/>
      <c r="D22" s="490"/>
      <c r="E22" s="491"/>
      <c r="F22" s="404"/>
      <c r="G22" s="355"/>
      <c r="H22" s="355"/>
      <c r="I22" s="355"/>
      <c r="J22" s="405"/>
      <c r="K22" s="64"/>
      <c r="L22" s="65"/>
      <c r="M22" s="66"/>
      <c r="N22" s="500" t="s">
        <v>93</v>
      </c>
      <c r="O22" s="426" t="s">
        <v>61</v>
      </c>
      <c r="P22" s="426" t="s">
        <v>152</v>
      </c>
      <c r="Q22" s="65"/>
      <c r="R22" s="426" t="s">
        <v>61</v>
      </c>
      <c r="S22" s="426" t="s">
        <v>155</v>
      </c>
      <c r="T22" s="501" t="s">
        <v>91</v>
      </c>
      <c r="U22" s="65"/>
      <c r="V22" s="84"/>
      <c r="W22" s="495"/>
      <c r="X22" s="498"/>
      <c r="Y22" s="498"/>
      <c r="Z22" s="498"/>
      <c r="AA22" s="498"/>
      <c r="AB22" s="498"/>
      <c r="AC22" s="498"/>
      <c r="AD22" s="498"/>
      <c r="AE22" s="498"/>
      <c r="AF22" s="498"/>
      <c r="AG22" s="498"/>
      <c r="AH22" s="498"/>
      <c r="AI22" s="499"/>
      <c r="AK22" s="186"/>
      <c r="AL22" s="44"/>
      <c r="AM22" s="86"/>
      <c r="AN22" s="86"/>
      <c r="AO22" s="86"/>
      <c r="AP22" s="86"/>
      <c r="AQ22" s="86"/>
      <c r="AR22" s="86"/>
      <c r="AS22" s="86"/>
      <c r="AT22" s="86"/>
      <c r="AU22" s="86"/>
      <c r="AV22" s="86"/>
      <c r="AW22" s="86"/>
      <c r="AX22" s="86"/>
      <c r="AY22" s="86"/>
      <c r="AZ22" s="44"/>
      <c r="BA22" s="44"/>
      <c r="BB22" s="44"/>
    </row>
    <row r="23" spans="1:54" s="43" customFormat="1" ht="7" customHeight="1">
      <c r="A23" s="490"/>
      <c r="B23" s="491"/>
      <c r="C23" s="510"/>
      <c r="D23" s="490"/>
      <c r="E23" s="491"/>
      <c r="F23" s="404"/>
      <c r="G23" s="355"/>
      <c r="H23" s="355"/>
      <c r="I23" s="355"/>
      <c r="J23" s="405"/>
      <c r="K23" s="64"/>
      <c r="L23" s="65"/>
      <c r="M23" s="66"/>
      <c r="N23" s="500"/>
      <c r="O23" s="426"/>
      <c r="P23" s="426"/>
      <c r="Q23" s="65"/>
      <c r="R23" s="426"/>
      <c r="S23" s="426"/>
      <c r="T23" s="501"/>
      <c r="U23" s="65"/>
      <c r="V23" s="84"/>
      <c r="W23" s="495" t="s">
        <v>61</v>
      </c>
      <c r="X23" s="498" t="s">
        <v>164</v>
      </c>
      <c r="Y23" s="498"/>
      <c r="Z23" s="498"/>
      <c r="AA23" s="498"/>
      <c r="AB23" s="498"/>
      <c r="AC23" s="498"/>
      <c r="AD23" s="498"/>
      <c r="AE23" s="498"/>
      <c r="AF23" s="498"/>
      <c r="AG23" s="498"/>
      <c r="AH23" s="498"/>
      <c r="AI23" s="499"/>
      <c r="AK23" s="186"/>
      <c r="AL23" s="44"/>
      <c r="AM23" s="86"/>
      <c r="AN23" s="86"/>
      <c r="AO23" s="86"/>
      <c r="AP23" s="86"/>
      <c r="AQ23" s="86"/>
      <c r="AR23" s="86"/>
      <c r="AS23" s="86"/>
      <c r="AT23" s="86"/>
      <c r="AU23" s="86"/>
      <c r="AV23" s="86"/>
      <c r="AW23" s="86"/>
      <c r="AX23" s="86"/>
      <c r="AY23" s="86"/>
      <c r="AZ23" s="44"/>
      <c r="BA23" s="44"/>
      <c r="BB23" s="44"/>
    </row>
    <row r="24" spans="1:54" s="43" customFormat="1" ht="15" customHeight="1">
      <c r="A24" s="490"/>
      <c r="B24" s="491"/>
      <c r="C24" s="510"/>
      <c r="D24" s="490"/>
      <c r="E24" s="491"/>
      <c r="F24" s="404"/>
      <c r="G24" s="355"/>
      <c r="H24" s="355"/>
      <c r="I24" s="355"/>
      <c r="J24" s="405"/>
      <c r="K24" s="200" t="s">
        <v>118</v>
      </c>
      <c r="L24" s="72" t="s">
        <v>155</v>
      </c>
      <c r="M24" s="89"/>
      <c r="N24" s="90"/>
      <c r="O24" s="90"/>
      <c r="P24" s="90"/>
      <c r="Q24" s="90"/>
      <c r="R24" s="90"/>
      <c r="S24" s="90"/>
      <c r="T24" s="90"/>
      <c r="U24" s="90"/>
      <c r="V24" s="91"/>
      <c r="W24" s="502"/>
      <c r="X24" s="503"/>
      <c r="Y24" s="503"/>
      <c r="Z24" s="503"/>
      <c r="AA24" s="503"/>
      <c r="AB24" s="503"/>
      <c r="AC24" s="503"/>
      <c r="AD24" s="503"/>
      <c r="AE24" s="503"/>
      <c r="AF24" s="503"/>
      <c r="AG24" s="503"/>
      <c r="AH24" s="503"/>
      <c r="AI24" s="504"/>
      <c r="AK24" s="199" t="str">
        <f>IF(AND(K21="■",W27="□"),"←修繕・模様替工事は入力（□にチェック）","")</f>
        <v/>
      </c>
      <c r="AL24" s="44"/>
      <c r="AM24" s="85"/>
      <c r="AN24" s="86"/>
      <c r="AO24" s="86"/>
      <c r="AP24" s="86"/>
      <c r="AQ24" s="86"/>
      <c r="AR24" s="86"/>
      <c r="AS24" s="86"/>
      <c r="AT24" s="86"/>
      <c r="AU24" s="86"/>
      <c r="AV24" s="86"/>
      <c r="AW24" s="86"/>
      <c r="AX24" s="86"/>
      <c r="AY24" s="86"/>
      <c r="AZ24" s="44"/>
      <c r="BA24" s="44"/>
      <c r="BB24" s="44"/>
    </row>
    <row r="25" spans="1:54" s="43" customFormat="1" ht="12.75" customHeight="1">
      <c r="A25" s="490"/>
      <c r="B25" s="491"/>
      <c r="C25" s="510"/>
      <c r="D25" s="490"/>
      <c r="E25" s="491"/>
      <c r="F25" s="92"/>
      <c r="G25" s="402" t="s">
        <v>237</v>
      </c>
      <c r="H25" s="391"/>
      <c r="I25" s="391"/>
      <c r="J25" s="403"/>
      <c r="K25" s="203" t="s">
        <v>61</v>
      </c>
      <c r="L25" s="62" t="s">
        <v>166</v>
      </c>
      <c r="M25" s="94"/>
      <c r="N25" s="94"/>
      <c r="O25" s="94"/>
      <c r="P25" s="94"/>
      <c r="Q25" s="94"/>
      <c r="R25" s="94"/>
      <c r="S25" s="94"/>
      <c r="T25" s="94"/>
      <c r="U25" s="94"/>
      <c r="V25" s="95"/>
      <c r="W25" s="204" t="s">
        <v>61</v>
      </c>
      <c r="X25" s="371" t="s">
        <v>167</v>
      </c>
      <c r="Y25" s="371"/>
      <c r="Z25" s="371"/>
      <c r="AA25" s="371"/>
      <c r="AB25" s="371"/>
      <c r="AC25" s="371"/>
      <c r="AD25" s="371"/>
      <c r="AE25" s="371"/>
      <c r="AF25" s="371"/>
      <c r="AG25" s="371"/>
      <c r="AH25" s="371"/>
      <c r="AI25" s="97"/>
      <c r="AK25" s="205" t="str">
        <f>IF(AND(K21="■",K25="□",K27="□"),"←修繕・模様替工事は入力（□にチェック）",IF(AND(K21="■",K25="■",W25="□"),"←修繕・模様替工事は入力（□にチェック）",""))</f>
        <v/>
      </c>
      <c r="AL25" s="86"/>
      <c r="AM25" s="86"/>
      <c r="AN25" s="86"/>
      <c r="AO25" s="86"/>
      <c r="AP25" s="86"/>
      <c r="AQ25" s="86"/>
      <c r="AR25" s="86"/>
      <c r="AS25" s="86"/>
      <c r="AT25" s="86"/>
      <c r="AU25" s="86"/>
      <c r="AV25" s="86"/>
      <c r="AW25" s="86"/>
      <c r="AX25" s="44"/>
      <c r="AY25" s="44"/>
      <c r="AZ25" s="44"/>
      <c r="BA25" s="44"/>
      <c r="BB25" s="44"/>
    </row>
    <row r="26" spans="1:54" s="43" customFormat="1" ht="22" customHeight="1">
      <c r="A26" s="490"/>
      <c r="B26" s="491"/>
      <c r="C26" s="510"/>
      <c r="D26" s="490"/>
      <c r="E26" s="491"/>
      <c r="F26" s="98"/>
      <c r="G26" s="404"/>
      <c r="H26" s="355"/>
      <c r="I26" s="355"/>
      <c r="J26" s="405"/>
      <c r="K26" s="65"/>
      <c r="L26" s="505" t="s">
        <v>238</v>
      </c>
      <c r="M26" s="505"/>
      <c r="N26" s="505"/>
      <c r="O26" s="505"/>
      <c r="P26" s="505"/>
      <c r="Q26" s="505"/>
      <c r="R26" s="505"/>
      <c r="S26" s="505"/>
      <c r="T26" s="505"/>
      <c r="U26" s="505"/>
      <c r="V26" s="506"/>
      <c r="W26" s="206"/>
      <c r="X26" s="411" t="s">
        <v>169</v>
      </c>
      <c r="Y26" s="411"/>
      <c r="Z26" s="411"/>
      <c r="AA26" s="411"/>
      <c r="AB26" s="411"/>
      <c r="AC26" s="411"/>
      <c r="AD26" s="411"/>
      <c r="AE26" s="411"/>
      <c r="AF26" s="411"/>
      <c r="AG26" s="411"/>
      <c r="AH26" s="411"/>
      <c r="AI26" s="412"/>
      <c r="AK26" s="207"/>
      <c r="AL26" s="101"/>
      <c r="AM26" s="101"/>
      <c r="AN26" s="101"/>
      <c r="AO26" s="101"/>
      <c r="AP26" s="101"/>
      <c r="AQ26" s="101"/>
      <c r="AR26" s="101"/>
      <c r="AS26" s="101"/>
      <c r="AT26" s="101"/>
      <c r="AU26" s="101"/>
      <c r="AV26" s="101"/>
      <c r="AW26" s="101"/>
      <c r="AX26" s="44"/>
      <c r="AY26" s="44"/>
      <c r="AZ26" s="44"/>
      <c r="BA26" s="44"/>
      <c r="BB26" s="44"/>
    </row>
    <row r="27" spans="1:54" s="43" customFormat="1" ht="12.75" customHeight="1">
      <c r="A27" s="490"/>
      <c r="B27" s="491"/>
      <c r="C27" s="510"/>
      <c r="D27" s="490"/>
      <c r="E27" s="491"/>
      <c r="F27" s="98"/>
      <c r="G27" s="404"/>
      <c r="H27" s="355"/>
      <c r="I27" s="355"/>
      <c r="J27" s="405"/>
      <c r="K27" s="165" t="s">
        <v>118</v>
      </c>
      <c r="L27" s="65" t="s">
        <v>170</v>
      </c>
      <c r="M27" s="102"/>
      <c r="N27" s="102"/>
      <c r="O27" s="102"/>
      <c r="P27" s="102"/>
      <c r="Q27" s="102"/>
      <c r="R27" s="102"/>
      <c r="S27" s="102"/>
      <c r="T27" s="102"/>
      <c r="U27" s="102"/>
      <c r="V27" s="103"/>
      <c r="W27" s="104" t="s">
        <v>61</v>
      </c>
      <c r="X27" s="389" t="s">
        <v>171</v>
      </c>
      <c r="Y27" s="389"/>
      <c r="Z27" s="389"/>
      <c r="AA27" s="389"/>
      <c r="AB27" s="389"/>
      <c r="AC27" s="389"/>
      <c r="AD27" s="389"/>
      <c r="AE27" s="389"/>
      <c r="AF27" s="389"/>
      <c r="AG27" s="389"/>
      <c r="AH27" s="389"/>
      <c r="AI27" s="105"/>
      <c r="AK27" s="205" t="str">
        <f>IF(AND(K21="■",W27="□"),"←修繕・模様替工事は入力（□にチェック）","")</f>
        <v/>
      </c>
      <c r="AL27" s="86"/>
      <c r="AM27" s="86"/>
      <c r="AN27" s="86"/>
      <c r="AO27" s="86"/>
      <c r="AP27" s="86"/>
      <c r="AQ27" s="86"/>
      <c r="AR27" s="86"/>
      <c r="AS27" s="86"/>
      <c r="AT27" s="86"/>
      <c r="AU27" s="86"/>
      <c r="AV27" s="86"/>
      <c r="AW27" s="86"/>
      <c r="AX27" s="44"/>
      <c r="AY27" s="44"/>
      <c r="AZ27" s="44"/>
      <c r="BA27" s="44"/>
      <c r="BB27" s="44"/>
    </row>
    <row r="28" spans="1:54" s="43" customFormat="1" ht="19.5" customHeight="1">
      <c r="A28" s="490"/>
      <c r="B28" s="491"/>
      <c r="C28" s="510"/>
      <c r="D28" s="490"/>
      <c r="E28" s="491"/>
      <c r="F28" s="98"/>
      <c r="G28" s="404"/>
      <c r="H28" s="355"/>
      <c r="I28" s="355"/>
      <c r="J28" s="405"/>
      <c r="K28" s="108"/>
      <c r="L28" s="413" t="s">
        <v>239</v>
      </c>
      <c r="M28" s="413"/>
      <c r="N28" s="413"/>
      <c r="O28" s="413"/>
      <c r="P28" s="413"/>
      <c r="Q28" s="413"/>
      <c r="R28" s="413"/>
      <c r="S28" s="413"/>
      <c r="T28" s="413"/>
      <c r="U28" s="413"/>
      <c r="V28" s="414"/>
      <c r="W28" s="208"/>
      <c r="X28" s="86"/>
      <c r="Y28" s="86"/>
      <c r="Z28" s="86"/>
      <c r="AA28" s="86"/>
      <c r="AB28" s="86"/>
      <c r="AC28" s="86"/>
      <c r="AD28" s="86"/>
      <c r="AE28" s="86"/>
      <c r="AF28" s="86"/>
      <c r="AG28" s="86"/>
      <c r="AH28" s="86"/>
      <c r="AI28" s="105"/>
      <c r="AK28" s="209"/>
      <c r="AL28" s="86"/>
      <c r="AM28" s="86"/>
      <c r="AN28" s="86"/>
      <c r="AO28" s="86"/>
      <c r="AP28" s="86"/>
      <c r="AQ28" s="86"/>
      <c r="AR28" s="86"/>
      <c r="AS28" s="86"/>
      <c r="AT28" s="86"/>
      <c r="AU28" s="86"/>
      <c r="AV28" s="86"/>
      <c r="AW28" s="86"/>
      <c r="AX28" s="44"/>
      <c r="AY28" s="44"/>
      <c r="AZ28" s="44"/>
      <c r="BA28" s="44"/>
      <c r="BB28" s="44"/>
    </row>
    <row r="29" spans="1:54" s="43" customFormat="1" ht="13" customHeight="1">
      <c r="A29" s="490"/>
      <c r="B29" s="491"/>
      <c r="C29" s="510"/>
      <c r="D29" s="490"/>
      <c r="E29" s="491"/>
      <c r="F29" s="471" t="s">
        <v>173</v>
      </c>
      <c r="G29" s="343"/>
      <c r="H29" s="343"/>
      <c r="I29" s="343"/>
      <c r="J29" s="344"/>
      <c r="K29" s="201" t="s">
        <v>61</v>
      </c>
      <c r="L29" s="80" t="s">
        <v>152</v>
      </c>
      <c r="M29" s="474" t="s">
        <v>174</v>
      </c>
      <c r="N29" s="474"/>
      <c r="O29" s="474"/>
      <c r="P29" s="474"/>
      <c r="Q29" s="474"/>
      <c r="R29" s="474"/>
      <c r="S29" s="474"/>
      <c r="T29" s="474"/>
      <c r="U29" s="474"/>
      <c r="V29" s="475"/>
      <c r="W29" s="210" t="s">
        <v>61</v>
      </c>
      <c r="X29" s="387" t="s">
        <v>175</v>
      </c>
      <c r="Y29" s="387"/>
      <c r="Z29" s="387"/>
      <c r="AA29" s="387"/>
      <c r="AB29" s="387"/>
      <c r="AC29" s="387"/>
      <c r="AD29" s="387"/>
      <c r="AE29" s="387"/>
      <c r="AF29" s="387"/>
      <c r="AG29" s="387"/>
      <c r="AH29" s="387"/>
      <c r="AI29" s="388"/>
      <c r="AK29" s="199" t="str">
        <f>IF(AND(K29="□",K31="□"),"←修繕・模様替工事は入力（□にチェック）",IF(AND(K29="■",W30="□"),"←未入力箇所があります（□にチェック）",IF((W29="□"),"←未入力箇所があります（結果に関わらず説明は必要です）","")))</f>
        <v>←修繕・模様替工事は入力（□にチェック）</v>
      </c>
      <c r="AL29" s="44"/>
      <c r="AM29" s="85"/>
      <c r="AN29" s="86"/>
      <c r="AO29" s="86"/>
      <c r="AP29" s="86"/>
      <c r="AQ29" s="86"/>
      <c r="AR29" s="86"/>
      <c r="AS29" s="86"/>
      <c r="AT29" s="86"/>
      <c r="AU29" s="86"/>
      <c r="AV29" s="86"/>
      <c r="AW29" s="86"/>
      <c r="AX29" s="86"/>
      <c r="AY29" s="86"/>
      <c r="AZ29" s="44"/>
      <c r="BA29" s="44"/>
    </row>
    <row r="30" spans="1:54" s="43" customFormat="1" ht="13" customHeight="1">
      <c r="A30" s="490"/>
      <c r="B30" s="491"/>
      <c r="C30" s="510"/>
      <c r="D30" s="490"/>
      <c r="E30" s="491"/>
      <c r="F30" s="472"/>
      <c r="G30" s="334"/>
      <c r="H30" s="334"/>
      <c r="I30" s="334"/>
      <c r="J30" s="335"/>
      <c r="K30" s="88"/>
      <c r="L30" s="80"/>
      <c r="M30" s="476"/>
      <c r="N30" s="476"/>
      <c r="O30" s="476"/>
      <c r="P30" s="476"/>
      <c r="Q30" s="476"/>
      <c r="R30" s="476"/>
      <c r="S30" s="476"/>
      <c r="T30" s="476"/>
      <c r="U30" s="476"/>
      <c r="V30" s="477"/>
      <c r="W30" s="110" t="s">
        <v>61</v>
      </c>
      <c r="X30" s="86" t="s">
        <v>176</v>
      </c>
      <c r="Y30" s="86"/>
      <c r="Z30" s="86"/>
      <c r="AA30" s="86"/>
      <c r="AB30" s="86"/>
      <c r="AC30" s="86"/>
      <c r="AD30" s="86"/>
      <c r="AE30" s="86"/>
      <c r="AF30" s="86"/>
      <c r="AG30" s="86"/>
      <c r="AH30" s="86"/>
      <c r="AI30" s="211"/>
      <c r="AK30" s="190"/>
      <c r="AL30" s="44"/>
      <c r="AM30" s="85"/>
      <c r="AN30" s="86"/>
      <c r="AO30" s="86"/>
      <c r="AP30" s="86"/>
      <c r="AQ30" s="86"/>
      <c r="AR30" s="86"/>
      <c r="AS30" s="86"/>
      <c r="AT30" s="86"/>
      <c r="AU30" s="86"/>
      <c r="AV30" s="86"/>
      <c r="AW30" s="86"/>
      <c r="AX30" s="86"/>
      <c r="AY30" s="86"/>
      <c r="AZ30" s="44"/>
      <c r="BA30" s="44"/>
    </row>
    <row r="31" spans="1:54" s="43" customFormat="1" ht="13" customHeight="1">
      <c r="A31" s="490"/>
      <c r="B31" s="491"/>
      <c r="C31" s="510"/>
      <c r="D31" s="492"/>
      <c r="E31" s="493"/>
      <c r="F31" s="473"/>
      <c r="G31" s="336"/>
      <c r="H31" s="336"/>
      <c r="I31" s="336"/>
      <c r="J31" s="337"/>
      <c r="K31" s="200" t="s">
        <v>118</v>
      </c>
      <c r="L31" s="80" t="s">
        <v>155</v>
      </c>
      <c r="M31" s="65"/>
      <c r="N31" s="65"/>
      <c r="O31" s="65"/>
      <c r="P31" s="65"/>
      <c r="Q31" s="65"/>
      <c r="R31" s="65"/>
      <c r="S31" s="65"/>
      <c r="T31" s="65"/>
      <c r="U31" s="65"/>
      <c r="V31" s="65"/>
      <c r="W31" s="212"/>
      <c r="X31" s="115"/>
      <c r="Y31" s="115"/>
      <c r="Z31" s="115"/>
      <c r="AA31" s="115"/>
      <c r="AB31" s="115"/>
      <c r="AC31" s="115"/>
      <c r="AD31" s="115"/>
      <c r="AE31" s="115"/>
      <c r="AF31" s="115"/>
      <c r="AG31" s="115"/>
      <c r="AH31" s="115"/>
      <c r="AI31" s="213"/>
      <c r="AK31" s="190"/>
      <c r="AL31" s="44"/>
      <c r="AM31" s="85"/>
      <c r="AN31" s="86"/>
      <c r="AO31" s="86"/>
      <c r="AP31" s="86"/>
      <c r="AQ31" s="86"/>
      <c r="AR31" s="86"/>
      <c r="AS31" s="86"/>
      <c r="AT31" s="86"/>
      <c r="AU31" s="86"/>
      <c r="AV31" s="86"/>
      <c r="AW31" s="86"/>
      <c r="AX31" s="86"/>
      <c r="AY31" s="86"/>
      <c r="AZ31" s="44"/>
      <c r="BA31" s="44"/>
    </row>
    <row r="32" spans="1:54" s="43" customFormat="1" ht="13" customHeight="1">
      <c r="A32" s="490"/>
      <c r="B32" s="491"/>
      <c r="C32" s="510"/>
      <c r="D32" s="343" t="s">
        <v>129</v>
      </c>
      <c r="E32" s="343"/>
      <c r="F32" s="322"/>
      <c r="G32" s="322"/>
      <c r="H32" s="322"/>
      <c r="I32" s="322"/>
      <c r="J32" s="521"/>
      <c r="K32" s="93"/>
      <c r="L32" s="77"/>
      <c r="M32" s="62"/>
      <c r="N32" s="62"/>
      <c r="O32" s="62"/>
      <c r="P32" s="62"/>
      <c r="Q32" s="62"/>
      <c r="R32" s="62"/>
      <c r="S32" s="62"/>
      <c r="T32" s="62"/>
      <c r="U32" s="62"/>
      <c r="V32" s="117"/>
      <c r="W32" s="208"/>
      <c r="X32" s="86"/>
      <c r="Y32" s="86"/>
      <c r="Z32" s="86"/>
      <c r="AA32" s="86"/>
      <c r="AB32" s="86"/>
      <c r="AC32" s="86"/>
      <c r="AD32" s="86"/>
      <c r="AE32" s="86"/>
      <c r="AF32" s="86"/>
      <c r="AG32" s="86"/>
      <c r="AH32" s="86"/>
      <c r="AI32" s="211"/>
      <c r="AK32" s="186"/>
      <c r="AL32" s="44"/>
      <c r="AM32" s="85"/>
      <c r="AN32" s="86"/>
      <c r="AO32" s="86"/>
      <c r="AP32" s="86"/>
      <c r="AQ32" s="86"/>
      <c r="AR32" s="86"/>
      <c r="AS32" s="86"/>
      <c r="AT32" s="86"/>
      <c r="AU32" s="86"/>
      <c r="AV32" s="86"/>
      <c r="AW32" s="86"/>
      <c r="AX32" s="86"/>
      <c r="AY32" s="86"/>
      <c r="AZ32" s="44"/>
      <c r="BA32" s="44"/>
    </row>
    <row r="33" spans="1:53" s="43" customFormat="1" ht="13" customHeight="1" thickBot="1">
      <c r="A33" s="511"/>
      <c r="B33" s="512"/>
      <c r="C33" s="513"/>
      <c r="D33" s="522"/>
      <c r="E33" s="522"/>
      <c r="F33" s="522"/>
      <c r="G33" s="522"/>
      <c r="H33" s="522"/>
      <c r="I33" s="522"/>
      <c r="J33" s="523"/>
      <c r="K33" s="214"/>
      <c r="L33" s="119"/>
      <c r="M33" s="68"/>
      <c r="N33" s="68"/>
      <c r="O33" s="68"/>
      <c r="P33" s="68"/>
      <c r="Q33" s="68"/>
      <c r="R33" s="68"/>
      <c r="S33" s="68"/>
      <c r="T33" s="68"/>
      <c r="U33" s="68"/>
      <c r="V33" s="120"/>
      <c r="W33" s="215"/>
      <c r="X33" s="122"/>
      <c r="Y33" s="122"/>
      <c r="Z33" s="122"/>
      <c r="AA33" s="122"/>
      <c r="AB33" s="122"/>
      <c r="AC33" s="122"/>
      <c r="AD33" s="122"/>
      <c r="AE33" s="122"/>
      <c r="AF33" s="122"/>
      <c r="AG33" s="122"/>
      <c r="AH33" s="122"/>
      <c r="AI33" s="123"/>
      <c r="AK33" s="186"/>
      <c r="AL33" s="44"/>
      <c r="AM33" s="44"/>
      <c r="AN33" s="44"/>
      <c r="AO33" s="44"/>
      <c r="AP33" s="44"/>
      <c r="AQ33" s="44"/>
      <c r="AR33" s="44"/>
      <c r="AS33" s="44"/>
      <c r="AT33" s="44"/>
      <c r="AU33" s="44"/>
      <c r="AV33" s="44"/>
      <c r="AW33" s="44"/>
      <c r="AX33" s="44"/>
      <c r="AY33" s="44"/>
      <c r="AZ33" s="44"/>
      <c r="BA33" s="44"/>
    </row>
    <row r="34" spans="1:53" s="43" customFormat="1" ht="19.5" customHeight="1">
      <c r="A34" s="524" t="s">
        <v>240</v>
      </c>
      <c r="B34" s="363" t="s">
        <v>180</v>
      </c>
      <c r="C34" s="363"/>
      <c r="D34" s="363"/>
      <c r="E34" s="363"/>
      <c r="F34" s="363"/>
      <c r="G34" s="363"/>
      <c r="H34" s="363"/>
      <c r="I34" s="363"/>
      <c r="J34" s="363"/>
      <c r="K34" s="363"/>
      <c r="L34" s="364"/>
      <c r="M34" s="362" t="s">
        <v>181</v>
      </c>
      <c r="N34" s="363"/>
      <c r="O34" s="363"/>
      <c r="P34" s="363"/>
      <c r="Q34" s="363"/>
      <c r="R34" s="363"/>
      <c r="S34" s="363"/>
      <c r="T34" s="363"/>
      <c r="U34" s="363"/>
      <c r="V34" s="363"/>
      <c r="W34" s="363"/>
      <c r="X34" s="363"/>
      <c r="Y34" s="363"/>
      <c r="Z34" s="363"/>
      <c r="AA34" s="363"/>
      <c r="AB34" s="363"/>
      <c r="AC34" s="363"/>
      <c r="AD34" s="363"/>
      <c r="AE34" s="363"/>
      <c r="AF34" s="363"/>
      <c r="AG34" s="363"/>
      <c r="AH34" s="363"/>
      <c r="AI34" s="365"/>
      <c r="AK34" s="186"/>
    </row>
    <row r="35" spans="1:53" s="43" customFormat="1" ht="14.15" customHeight="1">
      <c r="A35" s="525"/>
      <c r="B35" s="343" t="s">
        <v>241</v>
      </c>
      <c r="C35" s="343"/>
      <c r="D35" s="343"/>
      <c r="E35" s="343"/>
      <c r="F35" s="343"/>
      <c r="G35" s="343"/>
      <c r="H35" s="343"/>
      <c r="I35" s="343"/>
      <c r="J35" s="343"/>
      <c r="K35" s="343"/>
      <c r="L35" s="344"/>
      <c r="M35" s="145" t="s">
        <v>242</v>
      </c>
      <c r="N35" s="125"/>
      <c r="O35" s="125"/>
      <c r="P35" s="125"/>
      <c r="Q35" s="125"/>
      <c r="R35" s="125"/>
      <c r="S35" s="125"/>
      <c r="T35" s="125"/>
      <c r="U35" s="125"/>
      <c r="V35" s="125"/>
      <c r="W35" s="125"/>
      <c r="X35" s="216" t="s">
        <v>61</v>
      </c>
      <c r="Y35" s="77" t="s">
        <v>152</v>
      </c>
      <c r="Z35" s="77"/>
      <c r="AA35" s="216" t="s">
        <v>61</v>
      </c>
      <c r="AB35" s="77" t="s">
        <v>149</v>
      </c>
      <c r="AC35" s="62"/>
      <c r="AD35" s="62"/>
      <c r="AE35" s="62"/>
      <c r="AF35" s="62"/>
      <c r="AG35" s="62"/>
      <c r="AH35" s="62"/>
      <c r="AI35" s="63"/>
      <c r="AK35" s="186" t="str">
        <f>IF(AND(X35="□",AA35="□"),"←未入力箇所があります（□にチェック）","")</f>
        <v>←未入力箇所があります（□にチェック）</v>
      </c>
    </row>
    <row r="36" spans="1:53" s="43" customFormat="1" ht="14.15" customHeight="1">
      <c r="A36" s="525"/>
      <c r="B36" s="336"/>
      <c r="C36" s="336"/>
      <c r="D36" s="336"/>
      <c r="E36" s="336"/>
      <c r="F36" s="336"/>
      <c r="G36" s="336"/>
      <c r="H36" s="336"/>
      <c r="I36" s="336"/>
      <c r="J36" s="336"/>
      <c r="K36" s="336"/>
      <c r="L36" s="337"/>
      <c r="M36" s="135"/>
      <c r="N36" s="136"/>
      <c r="O36" s="136"/>
      <c r="P36" s="136"/>
      <c r="Q36" s="136"/>
      <c r="R36" s="136"/>
      <c r="S36" s="136"/>
      <c r="T36" s="136"/>
      <c r="U36" s="136"/>
      <c r="V36" s="136"/>
      <c r="W36" s="136"/>
      <c r="X36" s="217"/>
      <c r="Y36" s="217"/>
      <c r="Z36" s="217"/>
      <c r="AA36" s="217"/>
      <c r="AB36" s="217"/>
      <c r="AC36" s="217"/>
      <c r="AD36" s="342"/>
      <c r="AE36" s="342"/>
      <c r="AF36" s="342"/>
      <c r="AG36" s="342"/>
      <c r="AH36" s="342"/>
      <c r="AI36" s="218"/>
      <c r="AK36" s="186"/>
    </row>
    <row r="37" spans="1:53" s="43" customFormat="1" ht="14.15" customHeight="1">
      <c r="A37" s="525"/>
      <c r="B37" s="343" t="s">
        <v>243</v>
      </c>
      <c r="C37" s="343"/>
      <c r="D37" s="343"/>
      <c r="E37" s="343"/>
      <c r="F37" s="343"/>
      <c r="G37" s="343"/>
      <c r="H37" s="343"/>
      <c r="I37" s="343"/>
      <c r="J37" s="343"/>
      <c r="K37" s="343"/>
      <c r="L37" s="344"/>
      <c r="M37" s="124" t="s">
        <v>244</v>
      </c>
      <c r="N37" s="125"/>
      <c r="O37" s="125"/>
      <c r="P37" s="125"/>
      <c r="Q37" s="125"/>
      <c r="R37" s="125"/>
      <c r="S37" s="125"/>
      <c r="T37" s="125"/>
      <c r="U37" s="125"/>
      <c r="V37" s="125"/>
      <c r="W37" s="125"/>
      <c r="X37" s="216" t="s">
        <v>61</v>
      </c>
      <c r="Y37" s="77" t="s">
        <v>152</v>
      </c>
      <c r="Z37" s="77"/>
      <c r="AA37" s="216" t="s">
        <v>118</v>
      </c>
      <c r="AB37" s="77" t="s">
        <v>149</v>
      </c>
      <c r="AC37" s="62"/>
      <c r="AD37" s="62"/>
      <c r="AE37" s="62"/>
      <c r="AF37" s="62"/>
      <c r="AG37" s="62"/>
      <c r="AH37" s="62"/>
      <c r="AI37" s="63"/>
      <c r="AK37" s="186" t="str">
        <f>IF(AND(X37="□",AA37="□"),"←未入力箇所があります（□にチェック）","")</f>
        <v>←未入力箇所があります（□にチェック）</v>
      </c>
    </row>
    <row r="38" spans="1:53" s="43" customFormat="1" ht="14.15" customHeight="1">
      <c r="A38" s="525"/>
      <c r="B38" s="336"/>
      <c r="C38" s="336"/>
      <c r="D38" s="336"/>
      <c r="E38" s="336"/>
      <c r="F38" s="336"/>
      <c r="G38" s="336"/>
      <c r="H38" s="336"/>
      <c r="I38" s="336"/>
      <c r="J38" s="336"/>
      <c r="K38" s="336"/>
      <c r="L38" s="337"/>
      <c r="M38" s="135"/>
      <c r="N38" s="136"/>
      <c r="O38" s="136"/>
      <c r="P38" s="136"/>
      <c r="Q38" s="136"/>
      <c r="R38" s="136"/>
      <c r="S38" s="136"/>
      <c r="T38" s="136"/>
      <c r="U38" s="136"/>
      <c r="V38" s="136"/>
      <c r="W38" s="136"/>
      <c r="X38" s="217"/>
      <c r="Y38" s="217"/>
      <c r="Z38" s="217"/>
      <c r="AA38" s="217"/>
      <c r="AB38" s="217"/>
      <c r="AC38" s="217"/>
      <c r="AD38" s="217"/>
      <c r="AE38" s="217"/>
      <c r="AF38" s="217"/>
      <c r="AG38" s="217"/>
      <c r="AH38" s="217"/>
      <c r="AI38" s="218"/>
      <c r="AK38" s="186"/>
    </row>
    <row r="39" spans="1:53" s="43" customFormat="1" ht="14.15" customHeight="1">
      <c r="A39" s="525"/>
      <c r="B39" s="343" t="s">
        <v>245</v>
      </c>
      <c r="C39" s="343"/>
      <c r="D39" s="343"/>
      <c r="E39" s="343"/>
      <c r="F39" s="343"/>
      <c r="G39" s="343"/>
      <c r="H39" s="343"/>
      <c r="I39" s="343"/>
      <c r="J39" s="343"/>
      <c r="K39" s="343"/>
      <c r="L39" s="344"/>
      <c r="M39" s="65" t="s">
        <v>246</v>
      </c>
      <c r="N39" s="65"/>
      <c r="O39" s="65"/>
      <c r="P39" s="65"/>
      <c r="Q39" s="65"/>
      <c r="R39" s="65"/>
      <c r="S39" s="65"/>
      <c r="T39" s="65"/>
      <c r="U39" s="65"/>
      <c r="V39" s="65"/>
      <c r="W39" s="65"/>
      <c r="X39" s="216" t="s">
        <v>61</v>
      </c>
      <c r="Y39" s="77" t="s">
        <v>152</v>
      </c>
      <c r="Z39" s="77"/>
      <c r="AA39" s="216" t="s">
        <v>118</v>
      </c>
      <c r="AB39" s="77" t="s">
        <v>149</v>
      </c>
      <c r="AC39" s="62"/>
      <c r="AD39" s="62"/>
      <c r="AE39" s="62"/>
      <c r="AF39" s="62"/>
      <c r="AG39" s="62"/>
      <c r="AH39" s="62"/>
      <c r="AI39" s="63"/>
      <c r="AK39" s="186" t="str">
        <f>IF(AND(X39="□",AA39="□"),"←未入力箇所があります（□にチェック）","")</f>
        <v>←未入力箇所があります（□にチェック）</v>
      </c>
    </row>
    <row r="40" spans="1:53" s="43" customFormat="1" ht="14.15" customHeight="1">
      <c r="A40" s="525"/>
      <c r="B40" s="336"/>
      <c r="C40" s="336"/>
      <c r="D40" s="336"/>
      <c r="E40" s="336"/>
      <c r="F40" s="336"/>
      <c r="G40" s="336"/>
      <c r="H40" s="336"/>
      <c r="I40" s="336"/>
      <c r="J40" s="336"/>
      <c r="K40" s="336"/>
      <c r="L40" s="337"/>
      <c r="M40" s="90"/>
      <c r="N40" s="90"/>
      <c r="O40" s="90"/>
      <c r="P40" s="90"/>
      <c r="Q40" s="90"/>
      <c r="R40" s="90"/>
      <c r="S40" s="90"/>
      <c r="T40" s="90"/>
      <c r="U40" s="90"/>
      <c r="V40" s="90"/>
      <c r="W40" s="90"/>
      <c r="X40" s="217"/>
      <c r="Y40" s="72"/>
      <c r="Z40" s="72"/>
      <c r="AA40" s="72"/>
      <c r="AB40" s="72"/>
      <c r="AC40" s="90"/>
      <c r="AD40" s="90"/>
      <c r="AE40" s="90"/>
      <c r="AF40" s="90"/>
      <c r="AG40" s="90"/>
      <c r="AH40" s="90"/>
      <c r="AI40" s="218"/>
      <c r="AK40" s="186"/>
    </row>
    <row r="41" spans="1:53" s="43" customFormat="1" ht="14.15" customHeight="1">
      <c r="A41" s="525"/>
      <c r="B41" s="343" t="s">
        <v>247</v>
      </c>
      <c r="C41" s="343"/>
      <c r="D41" s="343"/>
      <c r="E41" s="343"/>
      <c r="F41" s="343"/>
      <c r="G41" s="343"/>
      <c r="H41" s="343"/>
      <c r="I41" s="343"/>
      <c r="J41" s="343"/>
      <c r="K41" s="343"/>
      <c r="L41" s="344"/>
      <c r="M41" s="125" t="s">
        <v>248</v>
      </c>
      <c r="N41" s="125"/>
      <c r="O41" s="125"/>
      <c r="P41" s="125"/>
      <c r="Q41" s="125"/>
      <c r="R41" s="125"/>
      <c r="S41" s="125"/>
      <c r="T41" s="125"/>
      <c r="U41" s="125"/>
      <c r="V41" s="125"/>
      <c r="W41" s="125"/>
      <c r="X41" s="216" t="s">
        <v>61</v>
      </c>
      <c r="Y41" s="77" t="s">
        <v>152</v>
      </c>
      <c r="Z41" s="77"/>
      <c r="AA41" s="216" t="s">
        <v>118</v>
      </c>
      <c r="AB41" s="77" t="s">
        <v>149</v>
      </c>
      <c r="AC41" s="62"/>
      <c r="AD41" s="62"/>
      <c r="AE41" s="62"/>
      <c r="AF41" s="62"/>
      <c r="AG41" s="62"/>
      <c r="AH41" s="62"/>
      <c r="AI41" s="63"/>
      <c r="AK41" s="186" t="str">
        <f>IF(AND(X41="□",AA41="□"),"←未入力箇所があります（□にチェック）","")</f>
        <v>←未入力箇所があります（□にチェック）</v>
      </c>
    </row>
    <row r="42" spans="1:53" s="43" customFormat="1" ht="14.15" customHeight="1">
      <c r="A42" s="525"/>
      <c r="B42" s="336"/>
      <c r="C42" s="336"/>
      <c r="D42" s="336"/>
      <c r="E42" s="336"/>
      <c r="F42" s="336"/>
      <c r="G42" s="336"/>
      <c r="H42" s="336"/>
      <c r="I42" s="336"/>
      <c r="J42" s="336"/>
      <c r="K42" s="336"/>
      <c r="L42" s="337"/>
      <c r="M42" s="90"/>
      <c r="N42" s="90"/>
      <c r="O42" s="90"/>
      <c r="P42" s="90"/>
      <c r="Q42" s="90"/>
      <c r="R42" s="136"/>
      <c r="S42" s="136"/>
      <c r="T42" s="136"/>
      <c r="U42" s="136"/>
      <c r="V42" s="136"/>
      <c r="W42" s="136"/>
      <c r="X42" s="217"/>
      <c r="Y42" s="72"/>
      <c r="Z42" s="72"/>
      <c r="AA42" s="72"/>
      <c r="AB42" s="72"/>
      <c r="AC42" s="90"/>
      <c r="AD42" s="90"/>
      <c r="AE42" s="90"/>
      <c r="AF42" s="90"/>
      <c r="AG42" s="90"/>
      <c r="AH42" s="90"/>
      <c r="AI42" s="218"/>
      <c r="AK42" s="186"/>
    </row>
    <row r="43" spans="1:53" s="43" customFormat="1" ht="14.15" customHeight="1">
      <c r="A43" s="525"/>
      <c r="B43" s="343" t="s">
        <v>249</v>
      </c>
      <c r="C43" s="343"/>
      <c r="D43" s="343"/>
      <c r="E43" s="343"/>
      <c r="F43" s="343"/>
      <c r="G43" s="343"/>
      <c r="H43" s="343"/>
      <c r="I43" s="343"/>
      <c r="J43" s="343"/>
      <c r="K43" s="343"/>
      <c r="L43" s="344"/>
      <c r="M43" s="145" t="s">
        <v>250</v>
      </c>
      <c r="N43" s="62"/>
      <c r="O43" s="62"/>
      <c r="P43" s="62"/>
      <c r="Q43" s="62"/>
      <c r="R43" s="62"/>
      <c r="S43" s="62"/>
      <c r="T43" s="62"/>
      <c r="U43" s="62"/>
      <c r="V43" s="62"/>
      <c r="W43" s="62"/>
      <c r="X43" s="216" t="s">
        <v>61</v>
      </c>
      <c r="Y43" s="77" t="s">
        <v>152</v>
      </c>
      <c r="Z43" s="77"/>
      <c r="AA43" s="216" t="s">
        <v>118</v>
      </c>
      <c r="AB43" s="77" t="s">
        <v>149</v>
      </c>
      <c r="AC43" s="65"/>
      <c r="AD43" s="65"/>
      <c r="AE43" s="65"/>
      <c r="AF43" s="65"/>
      <c r="AG43" s="65"/>
      <c r="AH43" s="65"/>
      <c r="AI43" s="189"/>
      <c r="AK43" s="186" t="str">
        <f>IF(AND(X43="□",AA43="□"),"←未入力箇所があります（□にチェック）","")</f>
        <v>←未入力箇所があります（□にチェック）</v>
      </c>
    </row>
    <row r="44" spans="1:53" s="43" customFormat="1" ht="14.15" customHeight="1">
      <c r="A44" s="525"/>
      <c r="B44" s="336"/>
      <c r="C44" s="336"/>
      <c r="D44" s="336"/>
      <c r="E44" s="336"/>
      <c r="F44" s="336"/>
      <c r="G44" s="336"/>
      <c r="H44" s="336"/>
      <c r="I44" s="336"/>
      <c r="J44" s="336"/>
      <c r="K44" s="336"/>
      <c r="L44" s="337"/>
      <c r="M44" s="90"/>
      <c r="N44" s="90"/>
      <c r="O44" s="90"/>
      <c r="P44" s="90"/>
      <c r="Q44" s="90"/>
      <c r="R44" s="90"/>
      <c r="S44" s="90"/>
      <c r="T44" s="90"/>
      <c r="U44" s="90"/>
      <c r="V44" s="90"/>
      <c r="W44" s="90"/>
      <c r="X44" s="217"/>
      <c r="Y44" s="80"/>
      <c r="Z44" s="72"/>
      <c r="AA44" s="72"/>
      <c r="AB44" s="72"/>
      <c r="AC44" s="90"/>
      <c r="AD44" s="90"/>
      <c r="AE44" s="90"/>
      <c r="AF44" s="90"/>
      <c r="AG44" s="90"/>
      <c r="AH44" s="90"/>
      <c r="AI44" s="218"/>
      <c r="AK44" s="186"/>
    </row>
    <row r="45" spans="1:53" s="43" customFormat="1" ht="14.15" customHeight="1">
      <c r="A45" s="525"/>
      <c r="B45" s="62" t="s">
        <v>251</v>
      </c>
      <c r="C45" s="94"/>
      <c r="D45" s="94"/>
      <c r="E45" s="94"/>
      <c r="F45" s="94"/>
      <c r="G45" s="94"/>
      <c r="H45" s="94"/>
      <c r="I45" s="94"/>
      <c r="J45" s="94"/>
      <c r="K45" s="94"/>
      <c r="L45" s="95"/>
      <c r="M45" s="65" t="s">
        <v>252</v>
      </c>
      <c r="N45" s="65"/>
      <c r="O45" s="65"/>
      <c r="P45" s="65"/>
      <c r="Q45" s="65"/>
      <c r="R45" s="65"/>
      <c r="S45" s="65"/>
      <c r="T45" s="65"/>
      <c r="U45" s="65"/>
      <c r="V45" s="65"/>
      <c r="W45" s="65"/>
      <c r="X45" s="216" t="s">
        <v>61</v>
      </c>
      <c r="Y45" s="77" t="s">
        <v>152</v>
      </c>
      <c r="Z45" s="77"/>
      <c r="AA45" s="216" t="s">
        <v>118</v>
      </c>
      <c r="AB45" s="77" t="s">
        <v>149</v>
      </c>
      <c r="AC45" s="65"/>
      <c r="AD45" s="65"/>
      <c r="AE45" s="65"/>
      <c r="AF45" s="65"/>
      <c r="AG45" s="65"/>
      <c r="AH45" s="65"/>
      <c r="AI45" s="189"/>
      <c r="AK45" s="186" t="str">
        <f>IF(AND(X45="□",AA45="□"),"←未入力箇所があります（□にチェック）",IF(AND(X45="■",C46=""),"←未入力箇所があります（　）に内容を入力",""))</f>
        <v>←未入力箇所があります（□にチェック）</v>
      </c>
    </row>
    <row r="46" spans="1:53" s="43" customFormat="1" ht="14.15" customHeight="1" thickBot="1">
      <c r="A46" s="525"/>
      <c r="B46" s="219" t="s">
        <v>253</v>
      </c>
      <c r="C46" s="320"/>
      <c r="D46" s="320"/>
      <c r="E46" s="320"/>
      <c r="F46" s="320"/>
      <c r="G46" s="320"/>
      <c r="H46" s="320"/>
      <c r="I46" s="320"/>
      <c r="J46" s="320"/>
      <c r="K46" s="320"/>
      <c r="L46" s="220" t="s">
        <v>91</v>
      </c>
      <c r="M46" s="65"/>
      <c r="N46" s="65"/>
      <c r="O46" s="65"/>
      <c r="P46" s="65"/>
      <c r="Q46" s="65"/>
      <c r="R46" s="65"/>
      <c r="S46" s="65"/>
      <c r="T46" s="65"/>
      <c r="U46" s="65"/>
      <c r="V46" s="65"/>
      <c r="W46" s="65"/>
      <c r="X46" s="80"/>
      <c r="Y46" s="80"/>
      <c r="Z46" s="80"/>
      <c r="AA46" s="80"/>
      <c r="AB46" s="80"/>
      <c r="AC46" s="65"/>
      <c r="AD46" s="65"/>
      <c r="AE46" s="65"/>
      <c r="AF46" s="65"/>
      <c r="AG46" s="65"/>
      <c r="AH46" s="65"/>
      <c r="AI46" s="189"/>
      <c r="AK46" s="186"/>
    </row>
    <row r="47" spans="1:53" s="43" customFormat="1" ht="24" customHeight="1">
      <c r="A47" s="450" t="s">
        <v>207</v>
      </c>
      <c r="B47" s="517" t="s">
        <v>254</v>
      </c>
      <c r="C47" s="518"/>
      <c r="D47" s="518"/>
      <c r="E47" s="518"/>
      <c r="F47" s="518"/>
      <c r="G47" s="518"/>
      <c r="H47" s="518"/>
      <c r="I47" s="518"/>
      <c r="J47" s="518"/>
      <c r="K47" s="518"/>
      <c r="L47" s="518"/>
      <c r="M47" s="423" t="s">
        <v>209</v>
      </c>
      <c r="N47" s="423"/>
      <c r="O47" s="423"/>
      <c r="P47" s="423"/>
      <c r="Q47" s="423"/>
      <c r="R47" s="423"/>
      <c r="S47" s="423"/>
      <c r="T47" s="362" t="s">
        <v>210</v>
      </c>
      <c r="U47" s="363"/>
      <c r="V47" s="363"/>
      <c r="W47" s="363"/>
      <c r="X47" s="363"/>
      <c r="Y47" s="364"/>
      <c r="Z47" s="483" t="s">
        <v>255</v>
      </c>
      <c r="AA47" s="484"/>
      <c r="AB47" s="484"/>
      <c r="AC47" s="484"/>
      <c r="AD47" s="484"/>
      <c r="AE47" s="484"/>
      <c r="AF47" s="484"/>
      <c r="AG47" s="484"/>
      <c r="AH47" s="484"/>
      <c r="AI47" s="485"/>
      <c r="AK47" s="186" t="str">
        <f>IF(AND(M48="□",M50="□",M52="□"),"←未入力箇所があります（□にチェック）","")</f>
        <v>←未入力箇所があります（□にチェック）</v>
      </c>
    </row>
    <row r="48" spans="1:53" s="43" customFormat="1" ht="15" customHeight="1">
      <c r="A48" s="451"/>
      <c r="B48" s="519"/>
      <c r="C48" s="520"/>
      <c r="D48" s="520"/>
      <c r="E48" s="520"/>
      <c r="F48" s="520"/>
      <c r="G48" s="520"/>
      <c r="H48" s="520"/>
      <c r="I48" s="520"/>
      <c r="J48" s="520"/>
      <c r="K48" s="520"/>
      <c r="L48" s="520"/>
      <c r="M48" s="221" t="s">
        <v>61</v>
      </c>
      <c r="N48" s="392" t="s">
        <v>212</v>
      </c>
      <c r="O48" s="392"/>
      <c r="P48" s="392"/>
      <c r="Q48" s="392"/>
      <c r="R48" s="392"/>
      <c r="S48" s="393"/>
      <c r="T48" s="145"/>
      <c r="U48" s="62"/>
      <c r="V48" s="62"/>
      <c r="W48" s="62"/>
      <c r="X48" s="463"/>
      <c r="Y48" s="532"/>
      <c r="Z48" s="222" t="s">
        <v>61</v>
      </c>
      <c r="AA48" s="81" t="s">
        <v>213</v>
      </c>
      <c r="AB48" s="222" t="s">
        <v>118</v>
      </c>
      <c r="AC48" s="81" t="s">
        <v>214</v>
      </c>
      <c r="AD48" s="222" t="s">
        <v>118</v>
      </c>
      <c r="AE48" s="81" t="s">
        <v>215</v>
      </c>
      <c r="AF48" s="222" t="s">
        <v>118</v>
      </c>
      <c r="AG48" s="81" t="s">
        <v>216</v>
      </c>
      <c r="AH48" s="222"/>
      <c r="AI48" s="223"/>
      <c r="AK48" s="186" t="str">
        <f>IF(AND(M48="■",T49=""),"←未入力箇所があります（見込み量を記入）",IF(AND(M48="■",Z48="□",AB48="□",AD48="□",AF48="□",Z49="□",AB49="□"),"←未入力箇所があります（□にチェック）",""))</f>
        <v/>
      </c>
    </row>
    <row r="49" spans="1:37" s="43" customFormat="1" ht="15" customHeight="1">
      <c r="A49" s="451"/>
      <c r="B49" s="519"/>
      <c r="C49" s="520"/>
      <c r="D49" s="520"/>
      <c r="E49" s="520"/>
      <c r="F49" s="520"/>
      <c r="G49" s="520"/>
      <c r="H49" s="520"/>
      <c r="I49" s="520"/>
      <c r="J49" s="520"/>
      <c r="K49" s="520"/>
      <c r="L49" s="520"/>
      <c r="M49" s="224"/>
      <c r="N49" s="72"/>
      <c r="O49" s="72"/>
      <c r="P49" s="72"/>
      <c r="Q49" s="72"/>
      <c r="R49" s="72"/>
      <c r="S49" s="197"/>
      <c r="T49" s="526"/>
      <c r="U49" s="527"/>
      <c r="V49" s="527"/>
      <c r="W49" s="527"/>
      <c r="X49" s="528" t="s">
        <v>206</v>
      </c>
      <c r="Y49" s="529"/>
      <c r="Z49" s="212" t="s">
        <v>118</v>
      </c>
      <c r="AA49" s="143" t="s">
        <v>217</v>
      </c>
      <c r="AB49" s="225" t="s">
        <v>118</v>
      </c>
      <c r="AC49" s="143" t="s">
        <v>256</v>
      </c>
      <c r="AD49" s="225"/>
      <c r="AE49" s="143"/>
      <c r="AF49" s="225"/>
      <c r="AG49" s="143"/>
      <c r="AH49" s="225"/>
      <c r="AI49" s="226"/>
      <c r="AK49" s="186"/>
    </row>
    <row r="50" spans="1:37" s="43" customFormat="1" ht="15" customHeight="1">
      <c r="A50" s="451"/>
      <c r="B50" s="519"/>
      <c r="C50" s="520"/>
      <c r="D50" s="520"/>
      <c r="E50" s="520"/>
      <c r="F50" s="520"/>
      <c r="G50" s="520"/>
      <c r="H50" s="520"/>
      <c r="I50" s="520"/>
      <c r="J50" s="520"/>
      <c r="K50" s="520"/>
      <c r="L50" s="520"/>
      <c r="M50" s="221" t="s">
        <v>61</v>
      </c>
      <c r="N50" s="392" t="s">
        <v>218</v>
      </c>
      <c r="O50" s="392"/>
      <c r="P50" s="392"/>
      <c r="Q50" s="392"/>
      <c r="R50" s="392"/>
      <c r="S50" s="393"/>
      <c r="T50" s="145"/>
      <c r="U50" s="62"/>
      <c r="V50" s="62"/>
      <c r="W50" s="62"/>
      <c r="X50" s="463"/>
      <c r="Y50" s="532"/>
      <c r="Z50" s="222" t="s">
        <v>118</v>
      </c>
      <c r="AA50" s="81" t="s">
        <v>213</v>
      </c>
      <c r="AB50" s="222" t="s">
        <v>118</v>
      </c>
      <c r="AC50" s="81" t="s">
        <v>214</v>
      </c>
      <c r="AD50" s="222" t="s">
        <v>118</v>
      </c>
      <c r="AE50" s="81" t="s">
        <v>215</v>
      </c>
      <c r="AF50" s="222" t="s">
        <v>118</v>
      </c>
      <c r="AG50" s="81" t="s">
        <v>216</v>
      </c>
      <c r="AH50" s="222"/>
      <c r="AI50" s="223"/>
      <c r="AK50" s="186" t="str">
        <f>IF(AND(M50="■",T51=""),"←未入力箇所があります（見込み量を記入）",IF(AND(M50="■",Z50="□",AB50="□",AD50="□",AF50="□",Z51="□",AB51="□"),"←未入力箇所があります（□にチェック）",""))</f>
        <v/>
      </c>
    </row>
    <row r="51" spans="1:37" s="43" customFormat="1" ht="15" customHeight="1">
      <c r="A51" s="451"/>
      <c r="B51" s="519"/>
      <c r="C51" s="520"/>
      <c r="D51" s="520"/>
      <c r="E51" s="520"/>
      <c r="F51" s="520"/>
      <c r="G51" s="520"/>
      <c r="H51" s="520"/>
      <c r="I51" s="520"/>
      <c r="J51" s="520"/>
      <c r="K51" s="520"/>
      <c r="L51" s="520"/>
      <c r="M51" s="224"/>
      <c r="N51" s="72"/>
      <c r="O51" s="72"/>
      <c r="P51" s="72"/>
      <c r="Q51" s="72"/>
      <c r="R51" s="72"/>
      <c r="S51" s="197"/>
      <c r="T51" s="526"/>
      <c r="U51" s="527"/>
      <c r="V51" s="527"/>
      <c r="W51" s="527"/>
      <c r="X51" s="528" t="s">
        <v>206</v>
      </c>
      <c r="Y51" s="529"/>
      <c r="Z51" s="212" t="s">
        <v>118</v>
      </c>
      <c r="AA51" s="143" t="s">
        <v>217</v>
      </c>
      <c r="AB51" s="225" t="s">
        <v>118</v>
      </c>
      <c r="AC51" s="143" t="s">
        <v>256</v>
      </c>
      <c r="AD51" s="225"/>
      <c r="AE51" s="143"/>
      <c r="AF51" s="225"/>
      <c r="AG51" s="143"/>
      <c r="AH51" s="225"/>
      <c r="AI51" s="226"/>
      <c r="AK51" s="186"/>
    </row>
    <row r="52" spans="1:37" s="43" customFormat="1" ht="15" customHeight="1">
      <c r="A52" s="451"/>
      <c r="B52" s="519"/>
      <c r="C52" s="520"/>
      <c r="D52" s="520"/>
      <c r="E52" s="520"/>
      <c r="F52" s="520"/>
      <c r="G52" s="520"/>
      <c r="H52" s="520"/>
      <c r="I52" s="520"/>
      <c r="J52" s="520"/>
      <c r="K52" s="520"/>
      <c r="L52" s="520"/>
      <c r="M52" s="221" t="s">
        <v>61</v>
      </c>
      <c r="N52" s="392" t="s">
        <v>219</v>
      </c>
      <c r="O52" s="392"/>
      <c r="P52" s="392"/>
      <c r="Q52" s="392"/>
      <c r="R52" s="392"/>
      <c r="S52" s="393"/>
      <c r="T52" s="145"/>
      <c r="U52" s="62"/>
      <c r="V52" s="62"/>
      <c r="W52" s="62"/>
      <c r="X52" s="463"/>
      <c r="Y52" s="532"/>
      <c r="Z52" s="222" t="s">
        <v>118</v>
      </c>
      <c r="AA52" s="81" t="s">
        <v>213</v>
      </c>
      <c r="AB52" s="222" t="s">
        <v>118</v>
      </c>
      <c r="AC52" s="81" t="s">
        <v>214</v>
      </c>
      <c r="AD52" s="222" t="s">
        <v>118</v>
      </c>
      <c r="AE52" s="81" t="s">
        <v>215</v>
      </c>
      <c r="AF52" s="222" t="s">
        <v>118</v>
      </c>
      <c r="AG52" s="81" t="s">
        <v>216</v>
      </c>
      <c r="AH52" s="222"/>
      <c r="AI52" s="223"/>
      <c r="AK52" s="186" t="str">
        <f>IF(AND(M52="■",T53=""),"←未入力箇所があります（見込み量を記入）",IF(AND(M52="■",Z52="□",AB52="□",AD52="□",AF52="□",Z53="□",AB53="□"),"←未入力箇所があります（□にチェック）",""))</f>
        <v/>
      </c>
    </row>
    <row r="53" spans="1:37" s="43" customFormat="1" ht="15" customHeight="1">
      <c r="A53" s="451"/>
      <c r="B53" s="519"/>
      <c r="C53" s="520"/>
      <c r="D53" s="520"/>
      <c r="E53" s="520"/>
      <c r="F53" s="520"/>
      <c r="G53" s="520"/>
      <c r="H53" s="520"/>
      <c r="I53" s="520"/>
      <c r="J53" s="520"/>
      <c r="K53" s="520"/>
      <c r="L53" s="520"/>
      <c r="M53" s="224"/>
      <c r="N53" s="72"/>
      <c r="O53" s="72"/>
      <c r="P53" s="72"/>
      <c r="Q53" s="72"/>
      <c r="R53" s="72"/>
      <c r="S53" s="197"/>
      <c r="T53" s="526"/>
      <c r="U53" s="527"/>
      <c r="V53" s="527"/>
      <c r="W53" s="527"/>
      <c r="X53" s="528" t="s">
        <v>206</v>
      </c>
      <c r="Y53" s="529"/>
      <c r="Z53" s="212" t="s">
        <v>118</v>
      </c>
      <c r="AA53" s="143" t="s">
        <v>217</v>
      </c>
      <c r="AB53" s="225" t="s">
        <v>118</v>
      </c>
      <c r="AC53" s="143" t="s">
        <v>256</v>
      </c>
      <c r="AD53" s="225"/>
      <c r="AE53" s="143"/>
      <c r="AF53" s="225"/>
      <c r="AG53" s="143"/>
      <c r="AH53" s="225"/>
      <c r="AI53" s="226"/>
      <c r="AK53" s="186"/>
    </row>
    <row r="54" spans="1:37" s="43" customFormat="1" ht="15" customHeight="1" thickBot="1">
      <c r="A54" s="533"/>
      <c r="B54" s="530" t="s">
        <v>257</v>
      </c>
      <c r="C54" s="530"/>
      <c r="D54" s="530"/>
      <c r="E54" s="530"/>
      <c r="F54" s="530"/>
      <c r="G54" s="530"/>
      <c r="H54" s="530"/>
      <c r="I54" s="530"/>
      <c r="J54" s="530"/>
      <c r="K54" s="530"/>
      <c r="L54" s="53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531"/>
      <c r="AK54" s="186"/>
    </row>
    <row r="55" spans="1:37" s="43" customFormat="1" ht="18" customHeight="1">
      <c r="A55" s="458" t="s">
        <v>221</v>
      </c>
      <c r="B55" s="319"/>
      <c r="C55" s="51" t="s">
        <v>222</v>
      </c>
      <c r="D55" s="51"/>
      <c r="E55" s="51"/>
      <c r="F55" s="51"/>
      <c r="G55" s="51"/>
      <c r="H55" s="51"/>
      <c r="I55" s="51" t="s">
        <v>223</v>
      </c>
      <c r="J55" s="51"/>
      <c r="K55" s="51" t="s">
        <v>93</v>
      </c>
      <c r="L55" s="319"/>
      <c r="M55" s="319"/>
      <c r="N55" s="319"/>
      <c r="O55" s="319"/>
      <c r="P55" s="51" t="s">
        <v>91</v>
      </c>
      <c r="Q55" s="51"/>
      <c r="R55" s="51" t="s">
        <v>224</v>
      </c>
      <c r="S55" s="51" t="s">
        <v>93</v>
      </c>
      <c r="T55" s="319"/>
      <c r="U55" s="319"/>
      <c r="V55" s="319"/>
      <c r="W55" s="319"/>
      <c r="X55" s="51" t="s">
        <v>91</v>
      </c>
      <c r="Y55" s="51"/>
      <c r="Z55" s="51" t="s">
        <v>225</v>
      </c>
      <c r="AA55" s="51"/>
      <c r="AB55" s="51" t="s">
        <v>93</v>
      </c>
      <c r="AC55" s="319"/>
      <c r="AD55" s="319"/>
      <c r="AE55" s="319"/>
      <c r="AF55" s="319"/>
      <c r="AG55" s="51" t="s">
        <v>91</v>
      </c>
      <c r="AH55" s="51"/>
      <c r="AI55" s="179"/>
      <c r="AK55" s="186" t="str">
        <f>IF(AND(M48="■",T49&gt;0,L55=""),"←未入力箇所があります（　）に中間処分場名を記入",IF(AND(M50="■",T51&gt;0,T55=""),"←未入力箇所があります（　）に中間処分場名を記入",IF(AND(M52="■",T53&gt;0,AC55=""),"←未入力箇所があります（　）に中間処分場名を記入","")))</f>
        <v/>
      </c>
    </row>
    <row r="56" spans="1:37" s="43" customFormat="1" ht="18" customHeight="1" thickBot="1">
      <c r="A56" s="227" t="s">
        <v>258</v>
      </c>
      <c r="B56" s="68"/>
      <c r="C56" s="68"/>
      <c r="D56" s="68"/>
      <c r="E56" s="68"/>
      <c r="F56" s="68"/>
      <c r="G56" s="68"/>
      <c r="H56" s="68"/>
      <c r="I56" s="68"/>
      <c r="J56" s="68"/>
      <c r="K56" s="68"/>
      <c r="L56" s="68"/>
      <c r="M56" s="68"/>
      <c r="N56" s="68"/>
      <c r="O56" s="68"/>
      <c r="P56" s="181"/>
      <c r="Q56" s="68"/>
      <c r="R56" s="119" t="s">
        <v>93</v>
      </c>
      <c r="S56" s="459"/>
      <c r="T56" s="459"/>
      <c r="U56" s="459"/>
      <c r="V56" s="459"/>
      <c r="W56" s="459"/>
      <c r="X56" s="459"/>
      <c r="Y56" s="459"/>
      <c r="Z56" s="459"/>
      <c r="AA56" s="459"/>
      <c r="AB56" s="459"/>
      <c r="AC56" s="459"/>
      <c r="AD56" s="459"/>
      <c r="AE56" s="459"/>
      <c r="AF56" s="459"/>
      <c r="AG56" s="459"/>
      <c r="AH56" s="228" t="s">
        <v>91</v>
      </c>
      <c r="AI56" s="70"/>
      <c r="AK56" s="186"/>
    </row>
    <row r="57" spans="1:37" ht="15.5" customHeight="1">
      <c r="A57" s="43" t="s">
        <v>227</v>
      </c>
      <c r="B57" s="43"/>
    </row>
    <row r="58" spans="1:37" ht="9.5" customHeight="1"/>
    <row r="59" spans="1:37" ht="13" customHeight="1"/>
    <row r="60" spans="1:37" ht="13" customHeight="1"/>
    <row r="61" spans="1:37" ht="13" customHeight="1"/>
    <row r="62" spans="1:37" ht="13" customHeight="1"/>
    <row r="63" spans="1:37" ht="13" customHeight="1"/>
    <row r="64" spans="1:37" ht="13" customHeight="1"/>
    <row r="65" ht="13" customHeight="1"/>
  </sheetData>
  <mergeCells count="105">
    <mergeCell ref="B47:L53"/>
    <mergeCell ref="D32:J33"/>
    <mergeCell ref="A34:A46"/>
    <mergeCell ref="B34:L34"/>
    <mergeCell ref="S56:AG56"/>
    <mergeCell ref="T53:W53"/>
    <mergeCell ref="X53:Y53"/>
    <mergeCell ref="B54:AI54"/>
    <mergeCell ref="A55:B55"/>
    <mergeCell ref="L55:O55"/>
    <mergeCell ref="T55:W55"/>
    <mergeCell ref="AC55:AF55"/>
    <mergeCell ref="N50:S50"/>
    <mergeCell ref="X50:Y50"/>
    <mergeCell ref="T51:W51"/>
    <mergeCell ref="X51:Y51"/>
    <mergeCell ref="N52:S52"/>
    <mergeCell ref="X52:Y52"/>
    <mergeCell ref="A47:A54"/>
    <mergeCell ref="N48:S48"/>
    <mergeCell ref="X48:Y48"/>
    <mergeCell ref="T49:W49"/>
    <mergeCell ref="X49:Y49"/>
    <mergeCell ref="B37:L38"/>
    <mergeCell ref="C46:K46"/>
    <mergeCell ref="A11:C33"/>
    <mergeCell ref="D11:J11"/>
    <mergeCell ref="K11:V11"/>
    <mergeCell ref="W11:AI11"/>
    <mergeCell ref="D12:J13"/>
    <mergeCell ref="K12:N12"/>
    <mergeCell ref="P12:Q12"/>
    <mergeCell ref="S12:U12"/>
    <mergeCell ref="W12:AI13"/>
    <mergeCell ref="W14:AI15"/>
    <mergeCell ref="K15:Q15"/>
    <mergeCell ref="R15:S15"/>
    <mergeCell ref="K16:M16"/>
    <mergeCell ref="W16:AI18"/>
    <mergeCell ref="K17:M17"/>
    <mergeCell ref="M34:AI34"/>
    <mergeCell ref="B35:L36"/>
    <mergeCell ref="AD36:AH36"/>
    <mergeCell ref="N17:U17"/>
    <mergeCell ref="K13:M13"/>
    <mergeCell ref="N13:U13"/>
    <mergeCell ref="D19:J20"/>
    <mergeCell ref="X27:AH27"/>
    <mergeCell ref="M47:S47"/>
    <mergeCell ref="T47:Y47"/>
    <mergeCell ref="Z47:AI47"/>
    <mergeCell ref="M19:V20"/>
    <mergeCell ref="W19:AI20"/>
    <mergeCell ref="D21:E31"/>
    <mergeCell ref="F21:J24"/>
    <mergeCell ref="W21:W22"/>
    <mergeCell ref="X21:AI22"/>
    <mergeCell ref="N22:N23"/>
    <mergeCell ref="O22:O23"/>
    <mergeCell ref="P22:P23"/>
    <mergeCell ref="R22:R23"/>
    <mergeCell ref="S22:S23"/>
    <mergeCell ref="T22:T23"/>
    <mergeCell ref="W23:W24"/>
    <mergeCell ref="X23:AI24"/>
    <mergeCell ref="G25:J28"/>
    <mergeCell ref="X25:AH25"/>
    <mergeCell ref="L26:V26"/>
    <mergeCell ref="X26:AI26"/>
    <mergeCell ref="B39:L40"/>
    <mergeCell ref="B41:L42"/>
    <mergeCell ref="B43:L44"/>
    <mergeCell ref="L28:V28"/>
    <mergeCell ref="F29:J31"/>
    <mergeCell ref="M29:V30"/>
    <mergeCell ref="X29:AI29"/>
    <mergeCell ref="D14:J18"/>
    <mergeCell ref="K14:M14"/>
    <mergeCell ref="O14:P14"/>
    <mergeCell ref="Q14:S14"/>
    <mergeCell ref="T9:U9"/>
    <mergeCell ref="AE9:AH9"/>
    <mergeCell ref="P2:AI2"/>
    <mergeCell ref="L3:X3"/>
    <mergeCell ref="A4:J5"/>
    <mergeCell ref="L4:P4"/>
    <mergeCell ref="R4:AC4"/>
    <mergeCell ref="L5:U5"/>
    <mergeCell ref="W5:X5"/>
    <mergeCell ref="Q8:R8"/>
    <mergeCell ref="T8:W8"/>
    <mergeCell ref="Y8:Z8"/>
    <mergeCell ref="AB8:AC8"/>
    <mergeCell ref="AE8:AG8"/>
    <mergeCell ref="A6:C10"/>
    <mergeCell ref="D6:J7"/>
    <mergeCell ref="K6:M6"/>
    <mergeCell ref="N6:O6"/>
    <mergeCell ref="P6:R6"/>
    <mergeCell ref="S6:T6"/>
    <mergeCell ref="K7:M7"/>
    <mergeCell ref="O7:AH7"/>
    <mergeCell ref="D8:J10"/>
    <mergeCell ref="K8:O8"/>
    <mergeCell ref="N10:AH10"/>
  </mergeCells>
  <phoneticPr fontId="1"/>
  <conditionalFormatting sqref="AE9:AH9">
    <cfRule type="expression" dxfId="45" priority="16">
      <formula>$AD$8="■"</formula>
    </cfRule>
  </conditionalFormatting>
  <conditionalFormatting sqref="W12:AI13">
    <cfRule type="expression" dxfId="44" priority="15">
      <formula>R12="■"</formula>
    </cfRule>
  </conditionalFormatting>
  <conditionalFormatting sqref="Q14:S14">
    <cfRule type="expression" dxfId="43" priority="14">
      <formula>$N$14="■"</formula>
    </cfRule>
  </conditionalFormatting>
  <conditionalFormatting sqref="W14">
    <cfRule type="expression" dxfId="42" priority="13">
      <formula>$N$14="■"</formula>
    </cfRule>
  </conditionalFormatting>
  <conditionalFormatting sqref="W16:AI18">
    <cfRule type="expression" dxfId="41" priority="12">
      <formula>$N$16="■"</formula>
    </cfRule>
  </conditionalFormatting>
  <conditionalFormatting sqref="C46:K46">
    <cfRule type="expression" dxfId="40" priority="11">
      <formula>$X$45="■"</formula>
    </cfRule>
  </conditionalFormatting>
  <conditionalFormatting sqref="T49:W49">
    <cfRule type="expression" dxfId="39" priority="10">
      <formula>$M$48="■"</formula>
    </cfRule>
  </conditionalFormatting>
  <conditionalFormatting sqref="Z48:Z49 AB48:AB49 AD48 AF48">
    <cfRule type="expression" dxfId="38" priority="9">
      <formula>$M$48="■"</formula>
    </cfRule>
  </conditionalFormatting>
  <conditionalFormatting sqref="T51:W51 Z50:Z51 AB50:AB51 AD50 AF50">
    <cfRule type="expression" dxfId="37" priority="8">
      <formula>$M$50="■"</formula>
    </cfRule>
  </conditionalFormatting>
  <conditionalFormatting sqref="T53:W53 Z52:Z53 AB52:AB53 AD52 AF52">
    <cfRule type="expression" dxfId="36" priority="7">
      <formula>$M$52="■"</formula>
    </cfRule>
  </conditionalFormatting>
  <conditionalFormatting sqref="L55:O55">
    <cfRule type="expression" dxfId="35" priority="5">
      <formula>AND($M$48="■",$T$49&gt;0)</formula>
    </cfRule>
  </conditionalFormatting>
  <conditionalFormatting sqref="T55:W55">
    <cfRule type="expression" dxfId="34" priority="6">
      <formula>AND($M$50="■",$T$51&gt;0)</formula>
    </cfRule>
  </conditionalFormatting>
  <conditionalFormatting sqref="AC55:AF55">
    <cfRule type="expression" dxfId="33" priority="4">
      <formula>AND($M$52="■",$T$53&gt;0)</formula>
    </cfRule>
  </conditionalFormatting>
  <conditionalFormatting sqref="W19:AI20">
    <cfRule type="expression" dxfId="32" priority="3">
      <formula>$K$19="■"</formula>
    </cfRule>
  </conditionalFormatting>
  <conditionalFormatting sqref="K25 K27 O22:O23 R22:R23 W21:W25 W27">
    <cfRule type="expression" dxfId="31" priority="2">
      <formula>$K$21="■"</formula>
    </cfRule>
  </conditionalFormatting>
  <conditionalFormatting sqref="W30">
    <cfRule type="expression" dxfId="30" priority="1">
      <formula>$K$29="■"</formula>
    </cfRule>
  </conditionalFormatting>
  <dataValidations count="1">
    <dataValidation type="list" allowBlank="1" showInputMessage="1" showErrorMessage="1" sqref="K4:K5 Q4 V5 P8 S8 X8 AA8 AD8 O12 R12 N14 U14 N16 P16 K19:K21 K24:K25 K27 K29 K31 W27 W29:W30 W21:W25 X35 X37 X39 X41 X43 X45 AA45 AA43 AA41 AA39 AA37 AA35 M48 M50 M52 AD48 AF48 Z48:Z53 AB48:AB53 AD50 AF50 AD52 AF52 O22:O23 R22:R23 U2 AB2">
      <formula1>"□,■"</formula1>
    </dataValidation>
  </dataValidations>
  <printOptions horizontalCentered="1"/>
  <pageMargins left="0.74803149606299213" right="0.43307086614173229" top="0.43307086614173229" bottom="0.27559055118110237" header="0.39370078740157483" footer="0.43307086614173229"/>
  <pageSetup paperSize="9" scale="9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BA68"/>
  <sheetViews>
    <sheetView view="pageBreakPreview" zoomScaleNormal="100" zoomScaleSheetLayoutView="100" workbookViewId="0">
      <selection activeCell="J3" sqref="J3"/>
    </sheetView>
  </sheetViews>
  <sheetFormatPr defaultColWidth="2.6328125" defaultRowHeight="12"/>
  <cols>
    <col min="1" max="1" width="3.36328125" style="3" customWidth="1"/>
    <col min="2" max="2" width="3.08984375" style="3" customWidth="1"/>
    <col min="3" max="3" width="2.6328125" style="3" customWidth="1"/>
    <col min="4" max="4" width="9.6328125" style="3" customWidth="1"/>
    <col min="5" max="5" width="2.6328125" style="3" customWidth="1"/>
    <col min="6" max="7" width="1.6328125" style="3" customWidth="1"/>
    <col min="8" max="8" width="0.90625" style="3" customWidth="1"/>
    <col min="9" max="9" width="2.08984375" style="3" customWidth="1"/>
    <col min="10" max="31" width="2.6328125" style="3" customWidth="1"/>
    <col min="32" max="32" width="2.08984375" style="3" customWidth="1"/>
    <col min="33" max="33" width="1.6328125" style="3" customWidth="1"/>
    <col min="34" max="34" width="2.6328125" style="3" customWidth="1"/>
    <col min="35" max="35" width="2.453125" style="3" customWidth="1"/>
    <col min="36" max="36" width="2.08984375" style="3" customWidth="1"/>
    <col min="37" max="37" width="8.6328125" style="231" customWidth="1"/>
    <col min="38" max="16384" width="2.6328125" style="3"/>
  </cols>
  <sheetData>
    <row r="1" spans="1:37" ht="15" customHeight="1" thickBot="1">
      <c r="A1" s="45" t="s">
        <v>259</v>
      </c>
      <c r="B1" s="43"/>
      <c r="AF1" s="229"/>
      <c r="AH1" s="230" t="s">
        <v>1</v>
      </c>
    </row>
    <row r="2" spans="1:37" ht="14.25" customHeight="1" thickBot="1">
      <c r="H2" s="309" t="s">
        <v>260</v>
      </c>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1"/>
      <c r="AK2" s="37" t="s">
        <v>96</v>
      </c>
    </row>
    <row r="3" spans="1:37" ht="22" customHeight="1" thickBot="1">
      <c r="A3" s="48"/>
      <c r="B3" s="48"/>
      <c r="C3" s="48"/>
      <c r="D3" s="48"/>
      <c r="E3" s="48"/>
      <c r="F3" s="48"/>
      <c r="G3" s="48"/>
      <c r="H3" s="48"/>
      <c r="I3" s="48"/>
      <c r="J3" s="48"/>
      <c r="K3" s="464" t="s">
        <v>115</v>
      </c>
      <c r="L3" s="464"/>
      <c r="M3" s="464"/>
      <c r="N3" s="464"/>
      <c r="O3" s="464"/>
      <c r="P3" s="464"/>
      <c r="Q3" s="464"/>
      <c r="R3" s="464"/>
      <c r="S3" s="464"/>
      <c r="T3" s="464"/>
      <c r="U3" s="464"/>
      <c r="V3" s="464"/>
      <c r="W3" s="464"/>
      <c r="X3" s="48"/>
      <c r="Y3" s="48"/>
      <c r="Z3" s="48"/>
      <c r="AA3" s="48"/>
      <c r="AB3" s="48"/>
      <c r="AC3" s="48"/>
      <c r="AD3" s="48"/>
      <c r="AE3" s="48"/>
      <c r="AF3" s="48"/>
      <c r="AG3" s="48"/>
      <c r="AH3" s="48"/>
    </row>
    <row r="4" spans="1:37" s="45" customFormat="1" ht="17.149999999999999" customHeight="1" thickBot="1">
      <c r="A4" s="536" t="s">
        <v>261</v>
      </c>
      <c r="B4" s="537"/>
      <c r="C4" s="537"/>
      <c r="D4" s="537"/>
      <c r="E4" s="537"/>
      <c r="F4" s="537"/>
      <c r="G4" s="537"/>
      <c r="H4" s="537"/>
      <c r="I4" s="538"/>
      <c r="J4" s="232" t="s">
        <v>61</v>
      </c>
      <c r="K4" s="319" t="s">
        <v>262</v>
      </c>
      <c r="L4" s="319"/>
      <c r="M4" s="319"/>
      <c r="N4" s="319"/>
      <c r="O4" s="319"/>
      <c r="P4" s="319"/>
      <c r="Q4" s="319"/>
      <c r="R4" s="232" t="s">
        <v>61</v>
      </c>
      <c r="S4" s="423" t="s">
        <v>123</v>
      </c>
      <c r="T4" s="423"/>
      <c r="U4" s="423"/>
      <c r="V4" s="539"/>
      <c r="W4" s="539"/>
      <c r="X4" s="539"/>
      <c r="Y4" s="539"/>
      <c r="Z4" s="539"/>
      <c r="AA4" s="539"/>
      <c r="AB4" s="539"/>
      <c r="AC4" s="539"/>
      <c r="AD4" s="539"/>
      <c r="AE4" s="539"/>
      <c r="AF4" s="539"/>
      <c r="AG4" s="539"/>
      <c r="AH4" s="52" t="s">
        <v>91</v>
      </c>
      <c r="AJ4" s="56"/>
      <c r="AK4" s="233" t="str">
        <f>IF(AND(J4="□",R4="□"),"←解体工事は入力（□にチェック）",IF(AND(R4="■",V4=""),"←解体工事は入力（　）に内容を記入",""))</f>
        <v>←解体工事は入力（□にチェック）</v>
      </c>
    </row>
    <row r="5" spans="1:37" s="45" customFormat="1" ht="17.149999999999999" customHeight="1">
      <c r="A5" s="507" t="s">
        <v>263</v>
      </c>
      <c r="B5" s="508"/>
      <c r="C5" s="508"/>
      <c r="D5" s="508"/>
      <c r="E5" s="508"/>
      <c r="F5" s="508"/>
      <c r="G5" s="508"/>
      <c r="H5" s="508"/>
      <c r="I5" s="509"/>
      <c r="J5" s="49" t="s">
        <v>61</v>
      </c>
      <c r="K5" s="534" t="s">
        <v>264</v>
      </c>
      <c r="L5" s="534"/>
      <c r="M5" s="534"/>
      <c r="N5" s="534"/>
      <c r="O5" s="49" t="s">
        <v>118</v>
      </c>
      <c r="P5" s="534" t="s">
        <v>265</v>
      </c>
      <c r="Q5" s="534"/>
      <c r="R5" s="534"/>
      <c r="S5" s="534"/>
      <c r="T5" s="534"/>
      <c r="U5" s="534"/>
      <c r="V5" s="49" t="s">
        <v>118</v>
      </c>
      <c r="W5" s="534" t="s">
        <v>266</v>
      </c>
      <c r="X5" s="534"/>
      <c r="Y5" s="534"/>
      <c r="Z5" s="534"/>
      <c r="AA5" s="234"/>
      <c r="AB5" s="234"/>
      <c r="AC5" s="234"/>
      <c r="AD5" s="234"/>
      <c r="AE5" s="234"/>
      <c r="AF5" s="235"/>
      <c r="AG5" s="235"/>
      <c r="AH5" s="236"/>
      <c r="AJ5" s="56"/>
      <c r="AK5" s="53" t="str">
        <f>IF(AND(J5="□",O5="□",V5="□",J6="□",M6="□",P6="□",S6="□",W6="□",Z6="□",J7="□"),"←未入力箇所があります（□にチェック）",IF(AND(J7="■",N7=""),"←未入力箇所があります（　）に内容を記入",""))</f>
        <v>←未入力箇所があります（□にチェック）</v>
      </c>
    </row>
    <row r="6" spans="1:37" s="45" customFormat="1" ht="17.149999999999999" customHeight="1">
      <c r="A6" s="490"/>
      <c r="B6" s="491"/>
      <c r="C6" s="491"/>
      <c r="D6" s="491"/>
      <c r="E6" s="491"/>
      <c r="F6" s="491"/>
      <c r="G6" s="491"/>
      <c r="H6" s="491"/>
      <c r="I6" s="510"/>
      <c r="J6" s="237" t="s">
        <v>118</v>
      </c>
      <c r="K6" s="535" t="s">
        <v>267</v>
      </c>
      <c r="L6" s="535"/>
      <c r="M6" s="238" t="s">
        <v>118</v>
      </c>
      <c r="N6" s="535" t="s">
        <v>268</v>
      </c>
      <c r="O6" s="535"/>
      <c r="P6" s="238" t="s">
        <v>118</v>
      </c>
      <c r="Q6" s="239" t="s">
        <v>269</v>
      </c>
      <c r="R6" s="239"/>
      <c r="S6" s="238" t="s">
        <v>118</v>
      </c>
      <c r="T6" s="239" t="s">
        <v>270</v>
      </c>
      <c r="U6" s="239"/>
      <c r="V6" s="239"/>
      <c r="W6" s="238" t="s">
        <v>118</v>
      </c>
      <c r="X6" s="240" t="s">
        <v>271</v>
      </c>
      <c r="Y6" s="240"/>
      <c r="Z6" s="238" t="s">
        <v>118</v>
      </c>
      <c r="AA6" s="239" t="s">
        <v>272</v>
      </c>
      <c r="AB6" s="239"/>
      <c r="AC6" s="239"/>
      <c r="AD6" s="241"/>
      <c r="AE6" s="241"/>
      <c r="AF6" s="56"/>
      <c r="AG6" s="56"/>
      <c r="AH6" s="57"/>
      <c r="AJ6" s="56"/>
      <c r="AK6" s="242"/>
    </row>
    <row r="7" spans="1:37" s="45" customFormat="1" ht="17.149999999999999" customHeight="1" thickBot="1">
      <c r="A7" s="511"/>
      <c r="B7" s="512"/>
      <c r="C7" s="512"/>
      <c r="D7" s="512"/>
      <c r="E7" s="512"/>
      <c r="F7" s="512"/>
      <c r="G7" s="512"/>
      <c r="H7" s="512"/>
      <c r="I7" s="513"/>
      <c r="J7" s="243" t="s">
        <v>61</v>
      </c>
      <c r="K7" s="320" t="s">
        <v>123</v>
      </c>
      <c r="L7" s="320"/>
      <c r="M7" s="320"/>
      <c r="N7" s="320"/>
      <c r="O7" s="320"/>
      <c r="P7" s="320"/>
      <c r="Q7" s="320"/>
      <c r="R7" s="320"/>
      <c r="S7" s="320"/>
      <c r="T7" s="320"/>
      <c r="U7" s="320"/>
      <c r="V7" s="320"/>
      <c r="W7" s="320"/>
      <c r="X7" s="320"/>
      <c r="Y7" s="320"/>
      <c r="Z7" s="320"/>
      <c r="AA7" s="320"/>
      <c r="AB7" s="320"/>
      <c r="AC7" s="320"/>
      <c r="AD7" s="320"/>
      <c r="AE7" s="320"/>
      <c r="AF7" s="320"/>
      <c r="AG7" s="320"/>
      <c r="AH7" s="55" t="s">
        <v>91</v>
      </c>
      <c r="AJ7" s="56"/>
      <c r="AK7" s="242"/>
    </row>
    <row r="8" spans="1:37" s="45" customFormat="1" ht="13" customHeight="1">
      <c r="A8" s="490" t="s">
        <v>273</v>
      </c>
      <c r="B8" s="491"/>
      <c r="C8" s="491"/>
      <c r="D8" s="491"/>
      <c r="E8" s="491"/>
      <c r="F8" s="491"/>
      <c r="G8" s="491"/>
      <c r="H8" s="491"/>
      <c r="I8" s="416"/>
      <c r="J8" s="244" t="s">
        <v>118</v>
      </c>
      <c r="K8" s="339" t="s">
        <v>231</v>
      </c>
      <c r="L8" s="339"/>
      <c r="M8" s="339"/>
      <c r="N8" s="339"/>
      <c r="O8" s="339"/>
      <c r="P8" s="244" t="s">
        <v>118</v>
      </c>
      <c r="Q8" s="339" t="s">
        <v>232</v>
      </c>
      <c r="R8" s="339"/>
      <c r="S8" s="339"/>
      <c r="T8" s="339"/>
      <c r="U8" s="339"/>
      <c r="V8" s="339"/>
      <c r="W8" s="339"/>
      <c r="X8" s="339"/>
      <c r="Y8" s="339"/>
      <c r="Z8" s="339"/>
      <c r="AA8" s="339"/>
      <c r="AB8" s="339"/>
      <c r="AC8" s="56"/>
      <c r="AD8" s="56"/>
      <c r="AE8" s="56"/>
      <c r="AF8" s="56"/>
      <c r="AG8" s="56"/>
      <c r="AH8" s="57"/>
      <c r="AJ8" s="56"/>
      <c r="AK8" s="233" t="str">
        <f>IF(AND(J8="□",P8="□",J9="□",U9="□"),"←新築・維持・修繕工事は入力（□にチェック）","")</f>
        <v>←新築・維持・修繕工事は入力（□にチェック）</v>
      </c>
    </row>
    <row r="9" spans="1:37" s="45" customFormat="1" ht="13" customHeight="1" thickBot="1">
      <c r="A9" s="490"/>
      <c r="B9" s="491"/>
      <c r="C9" s="491"/>
      <c r="D9" s="491"/>
      <c r="E9" s="491"/>
      <c r="F9" s="491"/>
      <c r="G9" s="491"/>
      <c r="H9" s="491"/>
      <c r="I9" s="416"/>
      <c r="J9" s="245" t="s">
        <v>118</v>
      </c>
      <c r="K9" s="339" t="s">
        <v>233</v>
      </c>
      <c r="L9" s="339"/>
      <c r="M9" s="339"/>
      <c r="N9" s="339"/>
      <c r="O9" s="339"/>
      <c r="P9" s="339"/>
      <c r="Q9" s="339"/>
      <c r="R9" s="339"/>
      <c r="S9" s="339"/>
      <c r="T9" s="339"/>
      <c r="U9" s="245" t="s">
        <v>118</v>
      </c>
      <c r="V9" s="339" t="s">
        <v>225</v>
      </c>
      <c r="W9" s="339"/>
      <c r="X9" s="56"/>
      <c r="Y9" s="56"/>
      <c r="Z9" s="56"/>
      <c r="AA9" s="56"/>
      <c r="AB9" s="56"/>
      <c r="AC9" s="56"/>
      <c r="AD9" s="56"/>
      <c r="AE9" s="56"/>
      <c r="AF9" s="56"/>
      <c r="AG9" s="56"/>
      <c r="AH9" s="57"/>
      <c r="AJ9" s="56"/>
      <c r="AK9" s="242"/>
    </row>
    <row r="10" spans="1:37" s="43" customFormat="1" ht="13" customHeight="1">
      <c r="A10" s="313" t="s">
        <v>274</v>
      </c>
      <c r="B10" s="314"/>
      <c r="C10" s="315"/>
      <c r="D10" s="466" t="s">
        <v>275</v>
      </c>
      <c r="E10" s="466"/>
      <c r="F10" s="466"/>
      <c r="G10" s="466"/>
      <c r="H10" s="466"/>
      <c r="I10" s="467"/>
      <c r="J10" s="468" t="s">
        <v>126</v>
      </c>
      <c r="K10" s="319"/>
      <c r="L10" s="319"/>
      <c r="M10" s="540"/>
      <c r="N10" s="540"/>
      <c r="O10" s="51" t="s">
        <v>110</v>
      </c>
      <c r="P10" s="51"/>
      <c r="Q10" s="51"/>
      <c r="R10" s="51"/>
      <c r="S10" s="51"/>
      <c r="T10" s="51"/>
      <c r="U10" s="51"/>
      <c r="V10" s="51"/>
      <c r="W10" s="51"/>
      <c r="X10" s="51"/>
      <c r="Y10" s="51"/>
      <c r="Z10" s="51"/>
      <c r="AA10" s="51"/>
      <c r="AB10" s="51"/>
      <c r="AC10" s="51"/>
      <c r="AD10" s="51"/>
      <c r="AE10" s="51"/>
      <c r="AF10" s="51"/>
      <c r="AG10" s="51"/>
      <c r="AH10" s="52"/>
      <c r="AJ10" s="56"/>
      <c r="AK10" s="53" t="str">
        <f>IF((M10=""),"←未入力箇所があります","")</f>
        <v>←未入力箇所があります</v>
      </c>
    </row>
    <row r="11" spans="1:37" s="43" customFormat="1" ht="13" customHeight="1">
      <c r="A11" s="328"/>
      <c r="B11" s="329"/>
      <c r="C11" s="330"/>
      <c r="D11" s="336"/>
      <c r="E11" s="336"/>
      <c r="F11" s="336"/>
      <c r="G11" s="336"/>
      <c r="H11" s="336"/>
      <c r="I11" s="337"/>
      <c r="J11" s="341" t="s">
        <v>129</v>
      </c>
      <c r="K11" s="342"/>
      <c r="L11" s="342"/>
      <c r="M11" s="58" t="s">
        <v>93</v>
      </c>
      <c r="N11" s="342"/>
      <c r="O11" s="342"/>
      <c r="P11" s="342"/>
      <c r="Q11" s="342"/>
      <c r="R11" s="342"/>
      <c r="S11" s="342"/>
      <c r="T11" s="342"/>
      <c r="U11" s="342"/>
      <c r="V11" s="342"/>
      <c r="W11" s="342"/>
      <c r="X11" s="342"/>
      <c r="Y11" s="342"/>
      <c r="Z11" s="342"/>
      <c r="AA11" s="342"/>
      <c r="AB11" s="342"/>
      <c r="AC11" s="342"/>
      <c r="AD11" s="342"/>
      <c r="AE11" s="342"/>
      <c r="AF11" s="342"/>
      <c r="AG11" s="342"/>
      <c r="AH11" s="59" t="s">
        <v>91</v>
      </c>
      <c r="AK11" s="246"/>
    </row>
    <row r="12" spans="1:37" s="43" customFormat="1" ht="13" customHeight="1">
      <c r="A12" s="328"/>
      <c r="B12" s="329"/>
      <c r="C12" s="330"/>
      <c r="D12" s="343" t="s">
        <v>130</v>
      </c>
      <c r="E12" s="343"/>
      <c r="F12" s="343"/>
      <c r="G12" s="343"/>
      <c r="H12" s="343"/>
      <c r="I12" s="344"/>
      <c r="J12" s="347" t="s">
        <v>131</v>
      </c>
      <c r="K12" s="322"/>
      <c r="L12" s="322"/>
      <c r="M12" s="322"/>
      <c r="N12" s="322"/>
      <c r="O12" s="60" t="s">
        <v>61</v>
      </c>
      <c r="P12" s="322" t="s">
        <v>132</v>
      </c>
      <c r="Q12" s="322"/>
      <c r="R12" s="60" t="s">
        <v>61</v>
      </c>
      <c r="S12" s="322" t="s">
        <v>133</v>
      </c>
      <c r="T12" s="322"/>
      <c r="U12" s="322"/>
      <c r="V12" s="322"/>
      <c r="W12" s="60" t="s">
        <v>118</v>
      </c>
      <c r="X12" s="322" t="s">
        <v>134</v>
      </c>
      <c r="Y12" s="322"/>
      <c r="Z12" s="60" t="s">
        <v>118</v>
      </c>
      <c r="AA12" s="322" t="s">
        <v>135</v>
      </c>
      <c r="AB12" s="322"/>
      <c r="AC12" s="61" t="s">
        <v>61</v>
      </c>
      <c r="AD12" s="322" t="s">
        <v>136</v>
      </c>
      <c r="AE12" s="322"/>
      <c r="AF12" s="322"/>
      <c r="AG12" s="62"/>
      <c r="AH12" s="63"/>
      <c r="AJ12" s="65"/>
      <c r="AK12" s="188" t="str">
        <f>IF(AND(O12="□",R12="□",W12="□",Z12="□",AC12="□",M14=""),"←未入力箇所があります（周辺に施設がない場合は３行目「その他」にその旨を記載）",IF(AND(AC12="■",AD13=""),"←未入力箇所があります（　）に内容を記入",""))</f>
        <v>←未入力箇所があります（周辺に施設がない場合は３行目「その他」にその旨を記載）</v>
      </c>
    </row>
    <row r="13" spans="1:37" s="43" customFormat="1" ht="13" customHeight="1">
      <c r="A13" s="328"/>
      <c r="B13" s="329"/>
      <c r="C13" s="330"/>
      <c r="D13" s="334"/>
      <c r="E13" s="334"/>
      <c r="F13" s="334"/>
      <c r="G13" s="334"/>
      <c r="H13" s="334"/>
      <c r="I13" s="335"/>
      <c r="J13" s="64" t="s">
        <v>137</v>
      </c>
      <c r="K13" s="65"/>
      <c r="L13" s="65"/>
      <c r="M13" s="65"/>
      <c r="N13" s="65"/>
      <c r="O13" s="65"/>
      <c r="P13" s="65"/>
      <c r="Q13" s="65"/>
      <c r="R13" s="65"/>
      <c r="S13" s="541"/>
      <c r="T13" s="541"/>
      <c r="U13" s="65" t="s">
        <v>138</v>
      </c>
      <c r="V13" s="65"/>
      <c r="W13" s="66"/>
      <c r="X13" s="65"/>
      <c r="Y13" s="65"/>
      <c r="Z13" s="65"/>
      <c r="AA13" s="65"/>
      <c r="AB13" s="65"/>
      <c r="AC13" s="65" t="s">
        <v>93</v>
      </c>
      <c r="AD13" s="542"/>
      <c r="AE13" s="542"/>
      <c r="AF13" s="542"/>
      <c r="AG13" s="542"/>
      <c r="AH13" s="189" t="s">
        <v>91</v>
      </c>
      <c r="AK13" s="186" t="str">
        <f>IF(S13="","←未入力箇所があります","")</f>
        <v>←未入力箇所があります</v>
      </c>
    </row>
    <row r="14" spans="1:37" s="43" customFormat="1" ht="15" customHeight="1" thickBot="1">
      <c r="A14" s="316"/>
      <c r="B14" s="317"/>
      <c r="C14" s="318"/>
      <c r="D14" s="345"/>
      <c r="E14" s="345"/>
      <c r="F14" s="345"/>
      <c r="G14" s="345"/>
      <c r="H14" s="345"/>
      <c r="I14" s="346"/>
      <c r="J14" s="67" t="s">
        <v>139</v>
      </c>
      <c r="K14" s="68"/>
      <c r="L14" s="68"/>
      <c r="M14" s="543"/>
      <c r="N14" s="543"/>
      <c r="O14" s="543"/>
      <c r="P14" s="543"/>
      <c r="Q14" s="543"/>
      <c r="R14" s="543"/>
      <c r="S14" s="543"/>
      <c r="T14" s="543"/>
      <c r="U14" s="543"/>
      <c r="V14" s="543"/>
      <c r="W14" s="543"/>
      <c r="X14" s="543"/>
      <c r="Y14" s="543"/>
      <c r="Z14" s="543"/>
      <c r="AA14" s="543"/>
      <c r="AB14" s="543"/>
      <c r="AC14" s="543"/>
      <c r="AD14" s="543"/>
      <c r="AE14" s="543"/>
      <c r="AF14" s="543"/>
      <c r="AG14" s="543"/>
      <c r="AH14" s="70" t="s">
        <v>91</v>
      </c>
      <c r="AJ14" s="44"/>
      <c r="AK14" s="246"/>
    </row>
    <row r="15" spans="1:37" s="43" customFormat="1">
      <c r="A15" s="507" t="s">
        <v>276</v>
      </c>
      <c r="B15" s="508"/>
      <c r="C15" s="509"/>
      <c r="D15" s="360"/>
      <c r="E15" s="360"/>
      <c r="F15" s="360"/>
      <c r="G15" s="360"/>
      <c r="H15" s="360"/>
      <c r="I15" s="361"/>
      <c r="J15" s="362" t="s">
        <v>277</v>
      </c>
      <c r="K15" s="363"/>
      <c r="L15" s="363"/>
      <c r="M15" s="363"/>
      <c r="N15" s="363"/>
      <c r="O15" s="363"/>
      <c r="P15" s="363"/>
      <c r="Q15" s="363"/>
      <c r="R15" s="363"/>
      <c r="S15" s="363"/>
      <c r="T15" s="363"/>
      <c r="U15" s="364"/>
      <c r="V15" s="362" t="s">
        <v>142</v>
      </c>
      <c r="W15" s="363"/>
      <c r="X15" s="363"/>
      <c r="Y15" s="363"/>
      <c r="Z15" s="363"/>
      <c r="AA15" s="363"/>
      <c r="AB15" s="363"/>
      <c r="AC15" s="363"/>
      <c r="AD15" s="363"/>
      <c r="AE15" s="363"/>
      <c r="AF15" s="363"/>
      <c r="AG15" s="363"/>
      <c r="AH15" s="365"/>
      <c r="AJ15" s="44"/>
      <c r="AK15" s="246"/>
    </row>
    <row r="16" spans="1:37" s="43" customFormat="1" ht="13" customHeight="1">
      <c r="A16" s="490"/>
      <c r="B16" s="491"/>
      <c r="C16" s="510"/>
      <c r="D16" s="343" t="s">
        <v>143</v>
      </c>
      <c r="E16" s="343"/>
      <c r="F16" s="343"/>
      <c r="G16" s="343"/>
      <c r="H16" s="343"/>
      <c r="I16" s="344"/>
      <c r="J16" s="347" t="s">
        <v>143</v>
      </c>
      <c r="K16" s="322"/>
      <c r="L16" s="322"/>
      <c r="M16" s="322"/>
      <c r="N16" s="60" t="s">
        <v>61</v>
      </c>
      <c r="O16" s="322" t="s">
        <v>144</v>
      </c>
      <c r="P16" s="322"/>
      <c r="Q16" s="60" t="s">
        <v>61</v>
      </c>
      <c r="R16" s="322" t="s">
        <v>145</v>
      </c>
      <c r="S16" s="322"/>
      <c r="T16" s="322"/>
      <c r="U16" s="62"/>
      <c r="V16" s="347"/>
      <c r="W16" s="322"/>
      <c r="X16" s="322"/>
      <c r="Y16" s="322"/>
      <c r="Z16" s="322"/>
      <c r="AA16" s="322"/>
      <c r="AB16" s="322"/>
      <c r="AC16" s="322"/>
      <c r="AD16" s="322"/>
      <c r="AE16" s="322"/>
      <c r="AF16" s="322"/>
      <c r="AG16" s="322"/>
      <c r="AH16" s="366"/>
      <c r="AJ16" s="247"/>
      <c r="AK16" s="190" t="str">
        <f>IF(AND(N16="□",Q16="□",M17=""),"←未入力箇所があります（□にチェック）",IF(Q16="■","←未入力箇所があります（右欄に内容を記入）",""))</f>
        <v>←未入力箇所があります（□にチェック）</v>
      </c>
    </row>
    <row r="17" spans="1:53" s="43" customFormat="1" ht="13" customHeight="1">
      <c r="A17" s="490"/>
      <c r="B17" s="491"/>
      <c r="C17" s="510"/>
      <c r="D17" s="336"/>
      <c r="E17" s="336"/>
      <c r="F17" s="336"/>
      <c r="G17" s="336"/>
      <c r="H17" s="336"/>
      <c r="I17" s="337"/>
      <c r="J17" s="367" t="s">
        <v>139</v>
      </c>
      <c r="K17" s="368"/>
      <c r="L17" s="368"/>
      <c r="M17" s="516"/>
      <c r="N17" s="516"/>
      <c r="O17" s="516"/>
      <c r="P17" s="516"/>
      <c r="Q17" s="516"/>
      <c r="R17" s="516"/>
      <c r="S17" s="516"/>
      <c r="T17" s="516"/>
      <c r="U17" s="90" t="s">
        <v>278</v>
      </c>
      <c r="V17" s="367"/>
      <c r="W17" s="368"/>
      <c r="X17" s="368"/>
      <c r="Y17" s="368"/>
      <c r="Z17" s="368"/>
      <c r="AA17" s="368"/>
      <c r="AB17" s="368"/>
      <c r="AC17" s="368"/>
      <c r="AD17" s="368"/>
      <c r="AE17" s="368"/>
      <c r="AF17" s="368"/>
      <c r="AG17" s="368"/>
      <c r="AH17" s="369"/>
      <c r="AK17" s="246"/>
    </row>
    <row r="18" spans="1:53" s="43" customFormat="1" ht="13" customHeight="1">
      <c r="A18" s="490"/>
      <c r="B18" s="491"/>
      <c r="C18" s="510"/>
      <c r="D18" s="343" t="s">
        <v>146</v>
      </c>
      <c r="E18" s="343"/>
      <c r="F18" s="343"/>
      <c r="G18" s="343"/>
      <c r="H18" s="343"/>
      <c r="I18" s="344"/>
      <c r="J18" s="347" t="s">
        <v>147</v>
      </c>
      <c r="K18" s="322"/>
      <c r="L18" s="322"/>
      <c r="M18" s="60" t="s">
        <v>61</v>
      </c>
      <c r="N18" s="322" t="s">
        <v>148</v>
      </c>
      <c r="O18" s="322"/>
      <c r="P18" s="349"/>
      <c r="Q18" s="349"/>
      <c r="R18" s="349"/>
      <c r="S18" s="73" t="s">
        <v>91</v>
      </c>
      <c r="T18" s="60" t="s">
        <v>61</v>
      </c>
      <c r="U18" s="62" t="s">
        <v>149</v>
      </c>
      <c r="V18" s="347"/>
      <c r="W18" s="322"/>
      <c r="X18" s="322"/>
      <c r="Y18" s="322"/>
      <c r="Z18" s="322"/>
      <c r="AA18" s="322"/>
      <c r="AB18" s="322"/>
      <c r="AC18" s="322"/>
      <c r="AD18" s="322"/>
      <c r="AE18" s="322"/>
      <c r="AF18" s="322"/>
      <c r="AG18" s="322"/>
      <c r="AH18" s="366"/>
      <c r="AJ18" s="65"/>
      <c r="AK18" s="190" t="str">
        <f>IF(AND(M18="□",T18="□"),"←未入力箇所があります（□にチェック）",IF(AND(M18="■",P18=""),"←未入力箇所があります（　）に内容を記入）",IF(AND(M18="■",V18=""),"←未入力箇所があります（右欄に内容を記入）","")))</f>
        <v>←未入力箇所があります（□にチェック）</v>
      </c>
    </row>
    <row r="19" spans="1:53" s="43" customFormat="1" ht="13" customHeight="1">
      <c r="A19" s="490"/>
      <c r="B19" s="491"/>
      <c r="C19" s="510"/>
      <c r="D19" s="334"/>
      <c r="E19" s="334"/>
      <c r="F19" s="334"/>
      <c r="G19" s="334"/>
      <c r="H19" s="334"/>
      <c r="I19" s="335"/>
      <c r="J19" s="380" t="s">
        <v>150</v>
      </c>
      <c r="K19" s="381"/>
      <c r="L19" s="381"/>
      <c r="M19" s="381"/>
      <c r="N19" s="381"/>
      <c r="O19" s="381"/>
      <c r="P19" s="381"/>
      <c r="Q19" s="544"/>
      <c r="R19" s="544"/>
      <c r="S19" s="65" t="s">
        <v>138</v>
      </c>
      <c r="T19" s="65"/>
      <c r="U19" s="65"/>
      <c r="V19" s="380"/>
      <c r="W19" s="381"/>
      <c r="X19" s="381"/>
      <c r="Y19" s="381"/>
      <c r="Z19" s="381"/>
      <c r="AA19" s="381"/>
      <c r="AB19" s="381"/>
      <c r="AC19" s="381"/>
      <c r="AD19" s="381"/>
      <c r="AE19" s="381"/>
      <c r="AF19" s="381"/>
      <c r="AG19" s="381"/>
      <c r="AH19" s="382"/>
      <c r="AK19" s="190" t="str">
        <f>IF(Q19="","←未入力箇所があります","")</f>
        <v>←未入力箇所があります</v>
      </c>
    </row>
    <row r="20" spans="1:53" s="43" customFormat="1" ht="13" customHeight="1">
      <c r="A20" s="490"/>
      <c r="B20" s="491"/>
      <c r="C20" s="510"/>
      <c r="D20" s="334"/>
      <c r="E20" s="334"/>
      <c r="F20" s="334"/>
      <c r="G20" s="334"/>
      <c r="H20" s="334"/>
      <c r="I20" s="335"/>
      <c r="J20" s="380" t="s">
        <v>151</v>
      </c>
      <c r="K20" s="381"/>
      <c r="L20" s="381"/>
      <c r="M20" s="74" t="s">
        <v>61</v>
      </c>
      <c r="N20" s="75" t="s">
        <v>152</v>
      </c>
      <c r="O20" s="238" t="s">
        <v>61</v>
      </c>
      <c r="P20" s="75" t="s">
        <v>149</v>
      </c>
      <c r="Q20" s="65"/>
      <c r="R20" s="65"/>
      <c r="S20" s="65"/>
      <c r="T20" s="65"/>
      <c r="U20" s="65"/>
      <c r="V20" s="380"/>
      <c r="W20" s="381"/>
      <c r="X20" s="381"/>
      <c r="Y20" s="381"/>
      <c r="Z20" s="381"/>
      <c r="AA20" s="381"/>
      <c r="AB20" s="381"/>
      <c r="AC20" s="381"/>
      <c r="AD20" s="381"/>
      <c r="AE20" s="381"/>
      <c r="AF20" s="381"/>
      <c r="AG20" s="381"/>
      <c r="AH20" s="382"/>
      <c r="AK20" s="190" t="str">
        <f>IF(AND(M20="□",O20="□"),"←未入力箇所があります（□にチェック）",IF(AND(M20="■",V20=""),"←未入力箇所があります（右欄に内容を記入）",""))</f>
        <v>←未入力箇所があります（□にチェック）</v>
      </c>
    </row>
    <row r="21" spans="1:53" s="43" customFormat="1" ht="13" customHeight="1">
      <c r="A21" s="490"/>
      <c r="B21" s="491"/>
      <c r="C21" s="510"/>
      <c r="D21" s="336"/>
      <c r="E21" s="336"/>
      <c r="F21" s="336"/>
      <c r="G21" s="336"/>
      <c r="H21" s="336"/>
      <c r="I21" s="337"/>
      <c r="J21" s="380" t="s">
        <v>139</v>
      </c>
      <c r="K21" s="381"/>
      <c r="L21" s="381"/>
      <c r="M21" s="545"/>
      <c r="N21" s="545"/>
      <c r="O21" s="545"/>
      <c r="P21" s="545"/>
      <c r="Q21" s="545"/>
      <c r="R21" s="545"/>
      <c r="S21" s="545"/>
      <c r="T21" s="545"/>
      <c r="U21" s="65" t="s">
        <v>278</v>
      </c>
      <c r="V21" s="367"/>
      <c r="W21" s="368"/>
      <c r="X21" s="368"/>
      <c r="Y21" s="368"/>
      <c r="Z21" s="368"/>
      <c r="AA21" s="368"/>
      <c r="AB21" s="368"/>
      <c r="AC21" s="368"/>
      <c r="AD21" s="368"/>
      <c r="AE21" s="368"/>
      <c r="AF21" s="368"/>
      <c r="AG21" s="368"/>
      <c r="AH21" s="369"/>
      <c r="AK21" s="246"/>
    </row>
    <row r="22" spans="1:53" s="43" customFormat="1" ht="20.149999999999999" customHeight="1">
      <c r="A22" s="490"/>
      <c r="B22" s="491"/>
      <c r="C22" s="510"/>
      <c r="D22" s="391" t="s">
        <v>279</v>
      </c>
      <c r="E22" s="391"/>
      <c r="F22" s="391"/>
      <c r="G22" s="391"/>
      <c r="H22" s="391"/>
      <c r="I22" s="403"/>
      <c r="J22" s="201" t="s">
        <v>61</v>
      </c>
      <c r="K22" s="77" t="s">
        <v>280</v>
      </c>
      <c r="L22" s="248" t="s">
        <v>93</v>
      </c>
      <c r="M22" s="481"/>
      <c r="N22" s="481"/>
      <c r="O22" s="481"/>
      <c r="P22" s="481"/>
      <c r="Q22" s="481"/>
      <c r="R22" s="481"/>
      <c r="S22" s="481"/>
      <c r="T22" s="481"/>
      <c r="U22" s="249" t="s">
        <v>91</v>
      </c>
      <c r="V22" s="375"/>
      <c r="W22" s="371"/>
      <c r="X22" s="371"/>
      <c r="Y22" s="371"/>
      <c r="Z22" s="371"/>
      <c r="AA22" s="371"/>
      <c r="AB22" s="371"/>
      <c r="AC22" s="371"/>
      <c r="AD22" s="371"/>
      <c r="AE22" s="371"/>
      <c r="AF22" s="371"/>
      <c r="AG22" s="371"/>
      <c r="AH22" s="376"/>
      <c r="AK22" s="199" t="str">
        <f>IF(AND(J22="□",J23="□"),"←解体・維持・修繕工事は入力（□にチェック）",IF(AND(J22="■",M22=""),"←解体・維持・修繕工事は入力（　）に内容を記入）",IF(AND(J22="■",V22=""),"←解体・維持・修繕工事は入力（右欄に内容を記入）","")))</f>
        <v>←解体・維持・修繕工事は入力（□にチェック）</v>
      </c>
    </row>
    <row r="23" spans="1:53" s="43" customFormat="1" ht="20.149999999999999" customHeight="1">
      <c r="A23" s="490"/>
      <c r="B23" s="491"/>
      <c r="C23" s="510"/>
      <c r="D23" s="407"/>
      <c r="E23" s="407"/>
      <c r="F23" s="407"/>
      <c r="G23" s="407"/>
      <c r="H23" s="407"/>
      <c r="I23" s="408"/>
      <c r="J23" s="200" t="s">
        <v>118</v>
      </c>
      <c r="K23" s="72" t="s">
        <v>281</v>
      </c>
      <c r="L23" s="90"/>
      <c r="M23" s="90"/>
      <c r="N23" s="90"/>
      <c r="O23" s="90"/>
      <c r="P23" s="90"/>
      <c r="Q23" s="90"/>
      <c r="R23" s="90"/>
      <c r="S23" s="90"/>
      <c r="T23" s="90"/>
      <c r="U23" s="91"/>
      <c r="V23" s="377"/>
      <c r="W23" s="378"/>
      <c r="X23" s="378"/>
      <c r="Y23" s="378"/>
      <c r="Z23" s="378"/>
      <c r="AA23" s="378"/>
      <c r="AB23" s="378"/>
      <c r="AC23" s="378"/>
      <c r="AD23" s="378"/>
      <c r="AE23" s="378"/>
      <c r="AF23" s="378"/>
      <c r="AG23" s="378"/>
      <c r="AH23" s="379"/>
      <c r="AK23" s="250"/>
      <c r="AL23" s="44"/>
      <c r="AM23" s="44"/>
      <c r="AN23" s="44"/>
      <c r="AO23" s="44"/>
      <c r="AP23" s="44"/>
      <c r="AQ23" s="44"/>
      <c r="AR23" s="44"/>
      <c r="AS23" s="44"/>
      <c r="AT23" s="44"/>
      <c r="AU23" s="44"/>
      <c r="AV23" s="44"/>
      <c r="AW23" s="44"/>
      <c r="AX23" s="44"/>
      <c r="AY23" s="44"/>
      <c r="AZ23" s="44"/>
      <c r="BA23" s="44"/>
    </row>
    <row r="24" spans="1:53" s="43" customFormat="1" ht="14.15" customHeight="1">
      <c r="A24" s="490"/>
      <c r="B24" s="491"/>
      <c r="C24" s="510"/>
      <c r="D24" s="546" t="s">
        <v>282</v>
      </c>
      <c r="E24" s="402" t="s">
        <v>283</v>
      </c>
      <c r="F24" s="391"/>
      <c r="G24" s="391"/>
      <c r="H24" s="391"/>
      <c r="I24" s="403"/>
      <c r="J24" s="201" t="s">
        <v>61</v>
      </c>
      <c r="K24" s="80" t="s">
        <v>152</v>
      </c>
      <c r="L24" s="66"/>
      <c r="M24" s="65" t="s">
        <v>162</v>
      </c>
      <c r="N24" s="65"/>
      <c r="O24" s="65"/>
      <c r="P24" s="65"/>
      <c r="Q24" s="65"/>
      <c r="R24" s="65"/>
      <c r="S24" s="65"/>
      <c r="T24" s="65"/>
      <c r="U24" s="84"/>
      <c r="V24" s="494" t="s">
        <v>61</v>
      </c>
      <c r="W24" s="418" t="s">
        <v>163</v>
      </c>
      <c r="X24" s="418"/>
      <c r="Y24" s="418"/>
      <c r="Z24" s="418"/>
      <c r="AA24" s="418"/>
      <c r="AB24" s="418"/>
      <c r="AC24" s="418"/>
      <c r="AD24" s="418"/>
      <c r="AE24" s="418"/>
      <c r="AF24" s="418"/>
      <c r="AG24" s="418"/>
      <c r="AH24" s="419"/>
      <c r="AK24" s="199" t="str">
        <f>IF(AND(J24="□",J26="□"),"←解体・維持・修繕工事は入力（□にチェック）",IF(AND(J24="■",N25="□",Q25="□"),"←解体・維持・修繕工事は入力（□にチェック）",IF(OR(V24="□",V26="□"),"←解体・維持・修繕工事は入力（結果に関わらず説明・報告は必要です）","")))</f>
        <v>←解体・維持・修繕工事は入力（□にチェック）</v>
      </c>
      <c r="AL24" s="85"/>
      <c r="AM24" s="86"/>
      <c r="AN24" s="86"/>
      <c r="AO24" s="86"/>
      <c r="AP24" s="86"/>
      <c r="AQ24" s="86"/>
      <c r="AR24" s="86"/>
      <c r="AS24" s="86"/>
      <c r="AT24" s="86"/>
      <c r="AU24" s="86"/>
      <c r="AV24" s="86"/>
      <c r="AW24" s="86"/>
      <c r="AX24" s="86"/>
      <c r="AY24" s="44"/>
      <c r="AZ24" s="44"/>
      <c r="BA24" s="44"/>
    </row>
    <row r="25" spans="1:53" s="43" customFormat="1" ht="14.15" customHeight="1">
      <c r="A25" s="490"/>
      <c r="B25" s="491"/>
      <c r="C25" s="510"/>
      <c r="D25" s="547"/>
      <c r="E25" s="404"/>
      <c r="F25" s="355"/>
      <c r="G25" s="355"/>
      <c r="H25" s="355"/>
      <c r="I25" s="405"/>
      <c r="J25" s="88"/>
      <c r="K25" s="65"/>
      <c r="L25" s="66"/>
      <c r="M25" s="251" t="s">
        <v>93</v>
      </c>
      <c r="N25" s="87" t="s">
        <v>61</v>
      </c>
      <c r="O25" s="80" t="s">
        <v>152</v>
      </c>
      <c r="P25" s="65"/>
      <c r="Q25" s="88" t="s">
        <v>61</v>
      </c>
      <c r="R25" s="80" t="s">
        <v>155</v>
      </c>
      <c r="S25" s="65" t="s">
        <v>91</v>
      </c>
      <c r="T25" s="65"/>
      <c r="U25" s="84"/>
      <c r="V25" s="495"/>
      <c r="W25" s="398"/>
      <c r="X25" s="398"/>
      <c r="Y25" s="398"/>
      <c r="Z25" s="398"/>
      <c r="AA25" s="398"/>
      <c r="AB25" s="398"/>
      <c r="AC25" s="398"/>
      <c r="AD25" s="398"/>
      <c r="AE25" s="398"/>
      <c r="AF25" s="398"/>
      <c r="AG25" s="398"/>
      <c r="AH25" s="399"/>
      <c r="AK25" s="199"/>
      <c r="AL25" s="86"/>
      <c r="AM25" s="86"/>
      <c r="AN25" s="86"/>
      <c r="AO25" s="86"/>
      <c r="AP25" s="86"/>
      <c r="AQ25" s="86"/>
      <c r="AR25" s="86"/>
      <c r="AS25" s="86"/>
      <c r="AT25" s="86"/>
      <c r="AU25" s="86"/>
      <c r="AV25" s="86"/>
      <c r="AW25" s="86"/>
      <c r="AX25" s="86"/>
      <c r="AY25" s="44"/>
      <c r="AZ25" s="44"/>
      <c r="BA25" s="44"/>
    </row>
    <row r="26" spans="1:53" s="43" customFormat="1" ht="14.15" customHeight="1">
      <c r="A26" s="490"/>
      <c r="B26" s="491"/>
      <c r="C26" s="510"/>
      <c r="D26" s="547"/>
      <c r="E26" s="404"/>
      <c r="F26" s="355"/>
      <c r="G26" s="355"/>
      <c r="H26" s="355"/>
      <c r="I26" s="405"/>
      <c r="J26" s="200" t="s">
        <v>61</v>
      </c>
      <c r="K26" s="72" t="s">
        <v>155</v>
      </c>
      <c r="L26" s="89"/>
      <c r="M26" s="90"/>
      <c r="N26" s="90"/>
      <c r="O26" s="90"/>
      <c r="P26" s="90"/>
      <c r="Q26" s="90"/>
      <c r="R26" s="90"/>
      <c r="S26" s="90"/>
      <c r="T26" s="90"/>
      <c r="U26" s="91"/>
      <c r="V26" s="252" t="s">
        <v>61</v>
      </c>
      <c r="W26" s="400" t="s">
        <v>164</v>
      </c>
      <c r="X26" s="400"/>
      <c r="Y26" s="400"/>
      <c r="Z26" s="400"/>
      <c r="AA26" s="400"/>
      <c r="AB26" s="400"/>
      <c r="AC26" s="400"/>
      <c r="AD26" s="400"/>
      <c r="AE26" s="400"/>
      <c r="AF26" s="400"/>
      <c r="AG26" s="400"/>
      <c r="AH26" s="401"/>
      <c r="AJ26" s="44"/>
      <c r="AK26" s="199"/>
      <c r="AL26" s="85"/>
      <c r="AM26" s="86"/>
      <c r="AN26" s="86"/>
      <c r="AO26" s="86"/>
      <c r="AP26" s="86"/>
      <c r="AQ26" s="86"/>
      <c r="AR26" s="86"/>
      <c r="AS26" s="86"/>
      <c r="AT26" s="86"/>
      <c r="AU26" s="86"/>
      <c r="AV26" s="86"/>
      <c r="AW26" s="86"/>
      <c r="AX26" s="86"/>
      <c r="AY26" s="44"/>
      <c r="AZ26" s="44"/>
      <c r="BA26" s="44"/>
    </row>
    <row r="27" spans="1:53" s="43" customFormat="1" ht="12.75" customHeight="1">
      <c r="A27" s="490"/>
      <c r="B27" s="491"/>
      <c r="C27" s="510"/>
      <c r="D27" s="547"/>
      <c r="E27" s="92"/>
      <c r="F27" s="402" t="s">
        <v>237</v>
      </c>
      <c r="G27" s="391"/>
      <c r="H27" s="391"/>
      <c r="I27" s="403"/>
      <c r="J27" s="93" t="s">
        <v>61</v>
      </c>
      <c r="K27" s="62" t="s">
        <v>166</v>
      </c>
      <c r="L27" s="94"/>
      <c r="M27" s="94"/>
      <c r="N27" s="94"/>
      <c r="O27" s="94"/>
      <c r="P27" s="94"/>
      <c r="Q27" s="94"/>
      <c r="R27" s="94"/>
      <c r="S27" s="94"/>
      <c r="T27" s="94"/>
      <c r="U27" s="95"/>
      <c r="V27" s="253" t="s">
        <v>61</v>
      </c>
      <c r="W27" s="392" t="s">
        <v>284</v>
      </c>
      <c r="X27" s="392"/>
      <c r="Y27" s="392"/>
      <c r="Z27" s="392"/>
      <c r="AA27" s="392"/>
      <c r="AB27" s="392"/>
      <c r="AC27" s="392"/>
      <c r="AD27" s="392"/>
      <c r="AE27" s="392"/>
      <c r="AF27" s="392"/>
      <c r="AG27" s="392"/>
      <c r="AH27" s="97"/>
      <c r="AJ27" s="85"/>
      <c r="AK27" s="254" t="str">
        <f>IF(AND(J24="■",J27="□",J29="□"),"←解体・維持・修繕工事は入力（□にチェック）",IF(AND(J24="■",J27="■",V27="□"),"←解体・維持・修繕工事は入力（□にチェック）",""))</f>
        <v/>
      </c>
      <c r="AL27" s="86"/>
      <c r="AM27" s="86"/>
      <c r="AN27" s="86"/>
      <c r="AO27" s="86"/>
      <c r="AP27" s="86"/>
      <c r="AQ27" s="86"/>
      <c r="AR27" s="86"/>
      <c r="AS27" s="86"/>
      <c r="AT27" s="86"/>
      <c r="AU27" s="86"/>
      <c r="AV27" s="86"/>
      <c r="AW27" s="44"/>
      <c r="AX27" s="44"/>
      <c r="AY27" s="44"/>
      <c r="AZ27" s="44"/>
      <c r="BA27" s="44"/>
    </row>
    <row r="28" spans="1:53" s="43" customFormat="1" ht="22" customHeight="1">
      <c r="A28" s="490"/>
      <c r="B28" s="491"/>
      <c r="C28" s="510"/>
      <c r="D28" s="547"/>
      <c r="E28" s="98"/>
      <c r="F28" s="404"/>
      <c r="G28" s="355"/>
      <c r="H28" s="355"/>
      <c r="I28" s="405"/>
      <c r="J28" s="65"/>
      <c r="K28" s="409" t="s">
        <v>168</v>
      </c>
      <c r="L28" s="409"/>
      <c r="M28" s="409"/>
      <c r="N28" s="409"/>
      <c r="O28" s="409"/>
      <c r="P28" s="409"/>
      <c r="Q28" s="409"/>
      <c r="R28" s="409"/>
      <c r="S28" s="409"/>
      <c r="T28" s="409"/>
      <c r="U28" s="410"/>
      <c r="V28" s="206"/>
      <c r="W28" s="411" t="s">
        <v>169</v>
      </c>
      <c r="X28" s="411"/>
      <c r="Y28" s="411"/>
      <c r="Z28" s="411"/>
      <c r="AA28" s="411"/>
      <c r="AB28" s="411"/>
      <c r="AC28" s="411"/>
      <c r="AD28" s="411"/>
      <c r="AE28" s="411"/>
      <c r="AF28" s="411"/>
      <c r="AG28" s="411"/>
      <c r="AH28" s="412"/>
      <c r="AJ28" s="86"/>
      <c r="AK28" s="255"/>
      <c r="AL28" s="101"/>
      <c r="AM28" s="101"/>
      <c r="AN28" s="101"/>
      <c r="AO28" s="101"/>
      <c r="AP28" s="101"/>
      <c r="AQ28" s="101"/>
      <c r="AR28" s="101"/>
      <c r="AS28" s="101"/>
      <c r="AT28" s="101"/>
      <c r="AU28" s="101"/>
      <c r="AV28" s="101"/>
      <c r="AW28" s="44"/>
      <c r="AX28" s="44"/>
      <c r="AY28" s="44"/>
      <c r="AZ28" s="44"/>
      <c r="BA28" s="44"/>
    </row>
    <row r="29" spans="1:53" s="43" customFormat="1" ht="12.75" customHeight="1">
      <c r="A29" s="490"/>
      <c r="B29" s="491"/>
      <c r="C29" s="510"/>
      <c r="D29" s="547"/>
      <c r="E29" s="98"/>
      <c r="F29" s="404"/>
      <c r="G29" s="355"/>
      <c r="H29" s="355"/>
      <c r="I29" s="405"/>
      <c r="J29" s="66" t="s">
        <v>61</v>
      </c>
      <c r="K29" s="65" t="s">
        <v>170</v>
      </c>
      <c r="L29" s="102"/>
      <c r="M29" s="102"/>
      <c r="N29" s="102"/>
      <c r="O29" s="102"/>
      <c r="P29" s="102"/>
      <c r="Q29" s="102"/>
      <c r="R29" s="102"/>
      <c r="S29" s="102"/>
      <c r="T29" s="102"/>
      <c r="U29" s="103"/>
      <c r="V29" s="256" t="s">
        <v>61</v>
      </c>
      <c r="W29" s="339" t="s">
        <v>171</v>
      </c>
      <c r="X29" s="339"/>
      <c r="Y29" s="339"/>
      <c r="Z29" s="339"/>
      <c r="AA29" s="339"/>
      <c r="AB29" s="339"/>
      <c r="AC29" s="339"/>
      <c r="AD29" s="339"/>
      <c r="AE29" s="339"/>
      <c r="AF29" s="339"/>
      <c r="AG29" s="339"/>
      <c r="AH29" s="105"/>
      <c r="AJ29" s="85"/>
      <c r="AK29" s="205" t="str">
        <f>IF(AND(J24="■",V29="□"),"←解体・維持・修繕工事は入力（□にチェック）","")</f>
        <v/>
      </c>
      <c r="AL29" s="86"/>
      <c r="AM29" s="86"/>
      <c r="AN29" s="86"/>
      <c r="AO29" s="86"/>
      <c r="AP29" s="86"/>
      <c r="AQ29" s="86"/>
      <c r="AR29" s="86"/>
      <c r="AS29" s="86"/>
      <c r="AT29" s="86"/>
      <c r="AU29" s="86"/>
      <c r="AV29" s="86"/>
      <c r="AW29" s="44"/>
      <c r="AX29" s="44"/>
      <c r="AY29" s="44"/>
      <c r="AZ29" s="44"/>
      <c r="BA29" s="44"/>
    </row>
    <row r="30" spans="1:53" s="43" customFormat="1" ht="20.149999999999999" customHeight="1">
      <c r="A30" s="490"/>
      <c r="B30" s="491"/>
      <c r="C30" s="510"/>
      <c r="D30" s="547"/>
      <c r="E30" s="98"/>
      <c r="F30" s="404"/>
      <c r="G30" s="355"/>
      <c r="H30" s="355"/>
      <c r="I30" s="405"/>
      <c r="J30" s="108"/>
      <c r="K30" s="413" t="s">
        <v>172</v>
      </c>
      <c r="L30" s="413"/>
      <c r="M30" s="413"/>
      <c r="N30" s="413"/>
      <c r="O30" s="413"/>
      <c r="P30" s="413"/>
      <c r="Q30" s="413"/>
      <c r="R30" s="413"/>
      <c r="S30" s="413"/>
      <c r="T30" s="413"/>
      <c r="U30" s="414"/>
      <c r="V30" s="208"/>
      <c r="W30" s="86"/>
      <c r="X30" s="86"/>
      <c r="Y30" s="86"/>
      <c r="Z30" s="86"/>
      <c r="AA30" s="86"/>
      <c r="AB30" s="86"/>
      <c r="AC30" s="86"/>
      <c r="AD30" s="86"/>
      <c r="AE30" s="86"/>
      <c r="AF30" s="86"/>
      <c r="AG30" s="86"/>
      <c r="AH30" s="105"/>
      <c r="AJ30" s="85"/>
      <c r="AK30" s="257"/>
      <c r="AL30" s="86"/>
      <c r="AM30" s="86"/>
      <c r="AN30" s="86"/>
      <c r="AO30" s="86"/>
      <c r="AP30" s="86"/>
      <c r="AQ30" s="86"/>
      <c r="AR30" s="86"/>
      <c r="AS30" s="86"/>
      <c r="AT30" s="86"/>
      <c r="AU30" s="86"/>
      <c r="AV30" s="86"/>
      <c r="AW30" s="44"/>
      <c r="AX30" s="44"/>
      <c r="AY30" s="44"/>
      <c r="AZ30" s="44"/>
      <c r="BA30" s="44"/>
    </row>
    <row r="31" spans="1:53" s="43" customFormat="1" ht="11.15" customHeight="1">
      <c r="A31" s="490"/>
      <c r="B31" s="491"/>
      <c r="C31" s="510"/>
      <c r="D31" s="343" t="s">
        <v>129</v>
      </c>
      <c r="E31" s="322"/>
      <c r="F31" s="322"/>
      <c r="G31" s="322"/>
      <c r="H31" s="322"/>
      <c r="I31" s="521"/>
      <c r="J31" s="258"/>
      <c r="K31" s="259"/>
      <c r="L31" s="259"/>
      <c r="M31" s="259"/>
      <c r="N31" s="259"/>
      <c r="O31" s="259"/>
      <c r="P31" s="259"/>
      <c r="Q31" s="259"/>
      <c r="R31" s="259"/>
      <c r="S31" s="259"/>
      <c r="T31" s="259"/>
      <c r="U31" s="259"/>
      <c r="V31" s="258"/>
      <c r="W31" s="259"/>
      <c r="X31" s="259"/>
      <c r="Y31" s="259"/>
      <c r="Z31" s="259"/>
      <c r="AA31" s="259"/>
      <c r="AB31" s="259"/>
      <c r="AC31" s="259"/>
      <c r="AD31" s="259"/>
      <c r="AE31" s="259"/>
      <c r="AF31" s="259"/>
      <c r="AG31" s="259"/>
      <c r="AH31" s="260"/>
      <c r="AK31" s="250"/>
      <c r="AL31" s="85"/>
      <c r="AM31" s="86"/>
      <c r="AN31" s="86"/>
      <c r="AO31" s="86"/>
      <c r="AP31" s="86"/>
      <c r="AQ31" s="86"/>
      <c r="AR31" s="86"/>
      <c r="AS31" s="86"/>
      <c r="AT31" s="86"/>
      <c r="AU31" s="86"/>
      <c r="AV31" s="86"/>
      <c r="AW31" s="86"/>
      <c r="AX31" s="86"/>
      <c r="AY31" s="44"/>
      <c r="AZ31" s="44"/>
    </row>
    <row r="32" spans="1:53" s="43" customFormat="1" ht="11.15" customHeight="1" thickBot="1">
      <c r="A32" s="511"/>
      <c r="B32" s="512"/>
      <c r="C32" s="513"/>
      <c r="D32" s="522"/>
      <c r="E32" s="522"/>
      <c r="F32" s="522"/>
      <c r="G32" s="522"/>
      <c r="H32" s="522"/>
      <c r="I32" s="523"/>
      <c r="J32" s="261"/>
      <c r="K32" s="69"/>
      <c r="L32" s="69"/>
      <c r="M32" s="69"/>
      <c r="N32" s="69"/>
      <c r="O32" s="69"/>
      <c r="P32" s="69"/>
      <c r="Q32" s="69"/>
      <c r="R32" s="69"/>
      <c r="S32" s="69"/>
      <c r="T32" s="69"/>
      <c r="U32" s="69"/>
      <c r="V32" s="261"/>
      <c r="W32" s="69"/>
      <c r="X32" s="69"/>
      <c r="Y32" s="69"/>
      <c r="Z32" s="69"/>
      <c r="AA32" s="69"/>
      <c r="AB32" s="69"/>
      <c r="AC32" s="69"/>
      <c r="AD32" s="69"/>
      <c r="AE32" s="69"/>
      <c r="AF32" s="69"/>
      <c r="AG32" s="69"/>
      <c r="AH32" s="55"/>
      <c r="AK32" s="250"/>
      <c r="AL32" s="44"/>
      <c r="AM32" s="44"/>
      <c r="AN32" s="44"/>
      <c r="AO32" s="44"/>
      <c r="AP32" s="44"/>
      <c r="AQ32" s="44"/>
      <c r="AR32" s="44"/>
      <c r="AS32" s="44"/>
      <c r="AT32" s="44"/>
      <c r="AU32" s="44"/>
      <c r="AV32" s="44"/>
      <c r="AW32" s="44"/>
      <c r="AX32" s="44"/>
      <c r="AY32" s="44"/>
      <c r="AZ32" s="44"/>
    </row>
    <row r="33" spans="1:37" s="43" customFormat="1" ht="25" customHeight="1">
      <c r="A33" s="450" t="s">
        <v>285</v>
      </c>
      <c r="B33" s="363" t="s">
        <v>180</v>
      </c>
      <c r="C33" s="363"/>
      <c r="D33" s="363"/>
      <c r="E33" s="363"/>
      <c r="F33" s="363"/>
      <c r="G33" s="363"/>
      <c r="H33" s="363"/>
      <c r="I33" s="363"/>
      <c r="J33" s="363"/>
      <c r="K33" s="364"/>
      <c r="L33" s="362" t="s">
        <v>181</v>
      </c>
      <c r="M33" s="363"/>
      <c r="N33" s="363"/>
      <c r="O33" s="363"/>
      <c r="P33" s="363"/>
      <c r="Q33" s="363"/>
      <c r="R33" s="363"/>
      <c r="S33" s="363"/>
      <c r="T33" s="363"/>
      <c r="U33" s="363"/>
      <c r="V33" s="363"/>
      <c r="W33" s="363"/>
      <c r="X33" s="364"/>
      <c r="Y33" s="548" t="s">
        <v>286</v>
      </c>
      <c r="Z33" s="363"/>
      <c r="AA33" s="363"/>
      <c r="AB33" s="363"/>
      <c r="AC33" s="363"/>
      <c r="AD33" s="363"/>
      <c r="AE33" s="363"/>
      <c r="AF33" s="363"/>
      <c r="AG33" s="363"/>
      <c r="AH33" s="365"/>
      <c r="AK33" s="246"/>
    </row>
    <row r="34" spans="1:37" s="43" customFormat="1" ht="12" customHeight="1">
      <c r="A34" s="451"/>
      <c r="B34" s="343" t="s">
        <v>287</v>
      </c>
      <c r="C34" s="343"/>
      <c r="D34" s="343"/>
      <c r="E34" s="343"/>
      <c r="F34" s="343"/>
      <c r="G34" s="343"/>
      <c r="H34" s="343"/>
      <c r="I34" s="343"/>
      <c r="J34" s="343"/>
      <c r="K34" s="344"/>
      <c r="L34" s="145" t="s">
        <v>288</v>
      </c>
      <c r="M34" s="125"/>
      <c r="N34" s="125"/>
      <c r="O34" s="125"/>
      <c r="P34" s="125"/>
      <c r="Q34" s="125"/>
      <c r="R34" s="125"/>
      <c r="S34" s="216" t="s">
        <v>61</v>
      </c>
      <c r="T34" s="77" t="s">
        <v>152</v>
      </c>
      <c r="U34" s="77"/>
      <c r="V34" s="216" t="s">
        <v>61</v>
      </c>
      <c r="W34" s="77" t="s">
        <v>149</v>
      </c>
      <c r="X34" s="77"/>
      <c r="Y34" s="128" t="s">
        <v>61</v>
      </c>
      <c r="Z34" s="81" t="s">
        <v>185</v>
      </c>
      <c r="AA34" s="81"/>
      <c r="AB34" s="82"/>
      <c r="AC34" s="82"/>
      <c r="AD34" s="82"/>
      <c r="AE34" s="82"/>
      <c r="AF34" s="82"/>
      <c r="AG34" s="82"/>
      <c r="AH34" s="129"/>
      <c r="AK34" s="186" t="str">
        <f>IF(AND(S34="□",V34="□"),"←未入力箇所があります（□にチェック）",IF(AND(S34="■",Y34="□",Y35="□"),"←未入力箇所があります（□にチェック）",""))</f>
        <v>←未入力箇所があります（□にチェック）</v>
      </c>
    </row>
    <row r="35" spans="1:37" s="43" customFormat="1" ht="12" customHeight="1">
      <c r="A35" s="451"/>
      <c r="B35" s="336"/>
      <c r="C35" s="336"/>
      <c r="D35" s="336"/>
      <c r="E35" s="336"/>
      <c r="F35" s="336"/>
      <c r="G35" s="336"/>
      <c r="H35" s="336"/>
      <c r="I35" s="336"/>
      <c r="J35" s="336"/>
      <c r="K35" s="337"/>
      <c r="L35" s="135"/>
      <c r="M35" s="136"/>
      <c r="N35" s="136"/>
      <c r="O35" s="136"/>
      <c r="P35" s="136"/>
      <c r="Q35" s="136"/>
      <c r="R35" s="136"/>
      <c r="S35" s="262"/>
      <c r="T35" s="217"/>
      <c r="U35" s="217"/>
      <c r="V35" s="262"/>
      <c r="W35" s="217"/>
      <c r="X35" s="217"/>
      <c r="Y35" s="142" t="s">
        <v>61</v>
      </c>
      <c r="Z35" s="133" t="s">
        <v>187</v>
      </c>
      <c r="AA35" s="133"/>
      <c r="AB35" s="133"/>
      <c r="AC35" s="133"/>
      <c r="AD35" s="101"/>
      <c r="AE35" s="101"/>
      <c r="AF35" s="101"/>
      <c r="AG35" s="115"/>
      <c r="AH35" s="144"/>
      <c r="AK35" s="246"/>
    </row>
    <row r="36" spans="1:37" s="43" customFormat="1" ht="12" customHeight="1">
      <c r="A36" s="451"/>
      <c r="B36" s="343" t="s">
        <v>289</v>
      </c>
      <c r="C36" s="343"/>
      <c r="D36" s="343"/>
      <c r="E36" s="343"/>
      <c r="F36" s="343"/>
      <c r="G36" s="343"/>
      <c r="H36" s="343"/>
      <c r="I36" s="343"/>
      <c r="J36" s="343"/>
      <c r="K36" s="344"/>
      <c r="L36" s="124" t="s">
        <v>290</v>
      </c>
      <c r="M36" s="125"/>
      <c r="N36" s="125"/>
      <c r="O36" s="125"/>
      <c r="P36" s="125"/>
      <c r="Q36" s="125"/>
      <c r="R36" s="125"/>
      <c r="S36" s="216" t="s">
        <v>61</v>
      </c>
      <c r="T36" s="77" t="s">
        <v>152</v>
      </c>
      <c r="U36" s="77"/>
      <c r="V36" s="216" t="s">
        <v>118</v>
      </c>
      <c r="W36" s="77" t="s">
        <v>149</v>
      </c>
      <c r="X36" s="77"/>
      <c r="Y36" s="128" t="s">
        <v>118</v>
      </c>
      <c r="Z36" s="81" t="s">
        <v>185</v>
      </c>
      <c r="AA36" s="81"/>
      <c r="AB36" s="82"/>
      <c r="AC36" s="82"/>
      <c r="AD36" s="82"/>
      <c r="AE36" s="82"/>
      <c r="AF36" s="82"/>
      <c r="AG36" s="82"/>
      <c r="AH36" s="129"/>
      <c r="AK36" s="186" t="str">
        <f>IF(AND(S36="□",V36="□"),"←未入力箇所があります（□にチェック）",IF(AND(S36="■",Y36="□",Y37="□"),"←未入力箇所があります（□にチェック）",""))</f>
        <v>←未入力箇所があります（□にチェック）</v>
      </c>
    </row>
    <row r="37" spans="1:37" s="43" customFormat="1" ht="12" customHeight="1">
      <c r="A37" s="451"/>
      <c r="B37" s="336"/>
      <c r="C37" s="336"/>
      <c r="D37" s="336"/>
      <c r="E37" s="336"/>
      <c r="F37" s="336"/>
      <c r="G37" s="336"/>
      <c r="H37" s="336"/>
      <c r="I37" s="336"/>
      <c r="J37" s="336"/>
      <c r="K37" s="337"/>
      <c r="L37" s="135"/>
      <c r="M37" s="136"/>
      <c r="N37" s="136"/>
      <c r="O37" s="136"/>
      <c r="P37" s="136"/>
      <c r="Q37" s="136"/>
      <c r="R37" s="136"/>
      <c r="S37" s="262"/>
      <c r="T37" s="217"/>
      <c r="U37" s="217"/>
      <c r="V37" s="262"/>
      <c r="W37" s="217"/>
      <c r="X37" s="217"/>
      <c r="Y37" s="142" t="s">
        <v>118</v>
      </c>
      <c r="Z37" s="133" t="s">
        <v>187</v>
      </c>
      <c r="AA37" s="115"/>
      <c r="AB37" s="115"/>
      <c r="AC37" s="115"/>
      <c r="AD37" s="115"/>
      <c r="AE37" s="115"/>
      <c r="AF37" s="115"/>
      <c r="AG37" s="115"/>
      <c r="AH37" s="144"/>
      <c r="AK37" s="246"/>
    </row>
    <row r="38" spans="1:37" s="43" customFormat="1" ht="12" customHeight="1">
      <c r="A38" s="451"/>
      <c r="B38" s="343" t="s">
        <v>291</v>
      </c>
      <c r="C38" s="343"/>
      <c r="D38" s="343"/>
      <c r="E38" s="343"/>
      <c r="F38" s="343"/>
      <c r="G38" s="343"/>
      <c r="H38" s="343"/>
      <c r="I38" s="343"/>
      <c r="J38" s="343"/>
      <c r="K38" s="344"/>
      <c r="L38" s="65" t="s">
        <v>292</v>
      </c>
      <c r="M38" s="65"/>
      <c r="N38" s="65"/>
      <c r="O38" s="65"/>
      <c r="P38" s="65"/>
      <c r="Q38" s="65"/>
      <c r="R38" s="65"/>
      <c r="S38" s="216" t="s">
        <v>61</v>
      </c>
      <c r="T38" s="77" t="s">
        <v>152</v>
      </c>
      <c r="U38" s="77"/>
      <c r="V38" s="216" t="s">
        <v>118</v>
      </c>
      <c r="W38" s="77" t="s">
        <v>149</v>
      </c>
      <c r="X38" s="77"/>
      <c r="Y38" s="128" t="s">
        <v>118</v>
      </c>
      <c r="Z38" s="81" t="s">
        <v>185</v>
      </c>
      <c r="AA38" s="81"/>
      <c r="AB38" s="82"/>
      <c r="AC38" s="82"/>
      <c r="AD38" s="82"/>
      <c r="AE38" s="82"/>
      <c r="AF38" s="82"/>
      <c r="AG38" s="82"/>
      <c r="AH38" s="129"/>
      <c r="AK38" s="186" t="str">
        <f>IF(AND(S38="□",V38="□"),"←未入力箇所があります（□にチェック）",IF(AND(S38="■",Y38="□",Y39="□"),"←未入力箇所があります（□にチェック）",""))</f>
        <v>←未入力箇所があります（□にチェック）</v>
      </c>
    </row>
    <row r="39" spans="1:37" s="43" customFormat="1" ht="12" customHeight="1">
      <c r="A39" s="451"/>
      <c r="B39" s="336"/>
      <c r="C39" s="336"/>
      <c r="D39" s="336"/>
      <c r="E39" s="336"/>
      <c r="F39" s="336"/>
      <c r="G39" s="336"/>
      <c r="H39" s="336"/>
      <c r="I39" s="336"/>
      <c r="J39" s="336"/>
      <c r="K39" s="337"/>
      <c r="L39" s="90"/>
      <c r="M39" s="90"/>
      <c r="N39" s="90"/>
      <c r="O39" s="90"/>
      <c r="P39" s="90"/>
      <c r="Q39" s="90"/>
      <c r="R39" s="90"/>
      <c r="S39" s="262"/>
      <c r="T39" s="72"/>
      <c r="U39" s="72"/>
      <c r="V39" s="262"/>
      <c r="W39" s="72"/>
      <c r="X39" s="72"/>
      <c r="Y39" s="142" t="s">
        <v>118</v>
      </c>
      <c r="Z39" s="133" t="s">
        <v>187</v>
      </c>
      <c r="AA39" s="143"/>
      <c r="AB39" s="79"/>
      <c r="AC39" s="79"/>
      <c r="AD39" s="79"/>
      <c r="AE39" s="79"/>
      <c r="AF39" s="79"/>
      <c r="AG39" s="79"/>
      <c r="AH39" s="144"/>
      <c r="AK39" s="246"/>
    </row>
    <row r="40" spans="1:37" s="43" customFormat="1" ht="12" customHeight="1">
      <c r="A40" s="451"/>
      <c r="B40" s="343" t="s">
        <v>293</v>
      </c>
      <c r="C40" s="343"/>
      <c r="D40" s="343"/>
      <c r="E40" s="343"/>
      <c r="F40" s="343"/>
      <c r="G40" s="343"/>
      <c r="H40" s="343"/>
      <c r="I40" s="343"/>
      <c r="J40" s="343"/>
      <c r="K40" s="344"/>
      <c r="L40" s="125" t="s">
        <v>294</v>
      </c>
      <c r="M40" s="125"/>
      <c r="N40" s="125"/>
      <c r="O40" s="125"/>
      <c r="P40" s="125"/>
      <c r="Q40" s="125"/>
      <c r="R40" s="125"/>
      <c r="S40" s="216" t="s">
        <v>61</v>
      </c>
      <c r="T40" s="77" t="s">
        <v>152</v>
      </c>
      <c r="U40" s="77"/>
      <c r="V40" s="216" t="s">
        <v>118</v>
      </c>
      <c r="W40" s="77" t="s">
        <v>149</v>
      </c>
      <c r="X40" s="77"/>
      <c r="Y40" s="263" t="s">
        <v>118</v>
      </c>
      <c r="Z40" s="81" t="s">
        <v>185</v>
      </c>
      <c r="AA40" s="81"/>
      <c r="AB40" s="82"/>
      <c r="AC40" s="82"/>
      <c r="AD40" s="82"/>
      <c r="AE40" s="82"/>
      <c r="AF40" s="82"/>
      <c r="AG40" s="82"/>
      <c r="AH40" s="129"/>
      <c r="AK40" s="186" t="str">
        <f>IF(AND(S40="□",V40="□"),"←未入力箇所があります（□にチェック）",IF(AND(S40="■",Y40="□",Y41="□"),"←未入力箇所があります（□にチェック）",""))</f>
        <v>←未入力箇所があります（□にチェック）</v>
      </c>
    </row>
    <row r="41" spans="1:37" s="43" customFormat="1" ht="12" customHeight="1">
      <c r="A41" s="451"/>
      <c r="B41" s="336"/>
      <c r="C41" s="336"/>
      <c r="D41" s="336"/>
      <c r="E41" s="336"/>
      <c r="F41" s="336"/>
      <c r="G41" s="336"/>
      <c r="H41" s="336"/>
      <c r="I41" s="336"/>
      <c r="J41" s="336"/>
      <c r="K41" s="337"/>
      <c r="L41" s="90"/>
      <c r="M41" s="90"/>
      <c r="N41" s="90"/>
      <c r="O41" s="90"/>
      <c r="P41" s="90"/>
      <c r="Q41" s="136"/>
      <c r="R41" s="136"/>
      <c r="S41" s="262"/>
      <c r="T41" s="72"/>
      <c r="U41" s="72"/>
      <c r="V41" s="262"/>
      <c r="W41" s="72"/>
      <c r="X41" s="72"/>
      <c r="Y41" s="142" t="s">
        <v>118</v>
      </c>
      <c r="Z41" s="133" t="s">
        <v>187</v>
      </c>
      <c r="AA41" s="143"/>
      <c r="AB41" s="79"/>
      <c r="AC41" s="79"/>
      <c r="AD41" s="79"/>
      <c r="AE41" s="79"/>
      <c r="AF41" s="79"/>
      <c r="AG41" s="79"/>
      <c r="AH41" s="144"/>
      <c r="AK41" s="246"/>
    </row>
    <row r="42" spans="1:37" s="43" customFormat="1" ht="12" customHeight="1">
      <c r="A42" s="451"/>
      <c r="B42" s="343" t="s">
        <v>295</v>
      </c>
      <c r="C42" s="343"/>
      <c r="D42" s="343"/>
      <c r="E42" s="343"/>
      <c r="F42" s="343"/>
      <c r="G42" s="343"/>
      <c r="H42" s="343"/>
      <c r="I42" s="343"/>
      <c r="J42" s="343"/>
      <c r="K42" s="344"/>
      <c r="L42" s="145" t="s">
        <v>296</v>
      </c>
      <c r="M42" s="62"/>
      <c r="N42" s="62"/>
      <c r="O42" s="62"/>
      <c r="P42" s="62"/>
      <c r="Q42" s="62"/>
      <c r="R42" s="62"/>
      <c r="S42" s="216" t="s">
        <v>61</v>
      </c>
      <c r="T42" s="77" t="s">
        <v>152</v>
      </c>
      <c r="U42" s="77"/>
      <c r="V42" s="216" t="s">
        <v>118</v>
      </c>
      <c r="W42" s="77" t="s">
        <v>149</v>
      </c>
      <c r="X42" s="77"/>
      <c r="Y42" s="128" t="s">
        <v>118</v>
      </c>
      <c r="Z42" s="81" t="s">
        <v>185</v>
      </c>
      <c r="AA42" s="81"/>
      <c r="AB42" s="101"/>
      <c r="AC42" s="101"/>
      <c r="AD42" s="101"/>
      <c r="AE42" s="101"/>
      <c r="AF42" s="101"/>
      <c r="AG42" s="101"/>
      <c r="AH42" s="134"/>
      <c r="AK42" s="186" t="str">
        <f>IF(AND(S42="□",V42="□"),"←未入力箇所があります（□にチェック）",IF(AND(S42="■",Y42="□",Y43="□"),"←未入力箇所があります（□にチェック）",""))</f>
        <v>←未入力箇所があります（□にチェック）</v>
      </c>
    </row>
    <row r="43" spans="1:37" s="43" customFormat="1" ht="12" customHeight="1">
      <c r="A43" s="451"/>
      <c r="B43" s="336"/>
      <c r="C43" s="336"/>
      <c r="D43" s="336"/>
      <c r="E43" s="336"/>
      <c r="F43" s="336"/>
      <c r="G43" s="336"/>
      <c r="H43" s="336"/>
      <c r="I43" s="336"/>
      <c r="J43" s="336"/>
      <c r="K43" s="337"/>
      <c r="L43" s="90"/>
      <c r="M43" s="90"/>
      <c r="N43" s="90"/>
      <c r="O43" s="90"/>
      <c r="P43" s="90"/>
      <c r="Q43" s="90"/>
      <c r="R43" s="90"/>
      <c r="S43" s="262"/>
      <c r="T43" s="80"/>
      <c r="U43" s="72"/>
      <c r="V43" s="262"/>
      <c r="W43" s="72"/>
      <c r="X43" s="80"/>
      <c r="Y43" s="142" t="s">
        <v>118</v>
      </c>
      <c r="Z43" s="133" t="s">
        <v>187</v>
      </c>
      <c r="AA43" s="143"/>
      <c r="AB43" s="79"/>
      <c r="AC43" s="79"/>
      <c r="AD43" s="79"/>
      <c r="AE43" s="79"/>
      <c r="AF43" s="79"/>
      <c r="AG43" s="79"/>
      <c r="AH43" s="144"/>
      <c r="AK43" s="246"/>
    </row>
    <row r="44" spans="1:37" s="43" customFormat="1" ht="12" customHeight="1">
      <c r="A44" s="451"/>
      <c r="B44" s="62" t="s">
        <v>251</v>
      </c>
      <c r="C44" s="94"/>
      <c r="D44" s="94"/>
      <c r="E44" s="94"/>
      <c r="F44" s="94"/>
      <c r="G44" s="94"/>
      <c r="H44" s="94"/>
      <c r="I44" s="94"/>
      <c r="J44" s="94"/>
      <c r="K44" s="95"/>
      <c r="L44" s="65" t="s">
        <v>252</v>
      </c>
      <c r="M44" s="65"/>
      <c r="N44" s="65"/>
      <c r="O44" s="65"/>
      <c r="P44" s="65"/>
      <c r="Q44" s="65"/>
      <c r="R44" s="65"/>
      <c r="S44" s="216" t="s">
        <v>61</v>
      </c>
      <c r="T44" s="77" t="s">
        <v>152</v>
      </c>
      <c r="U44" s="77"/>
      <c r="V44" s="216" t="s">
        <v>118</v>
      </c>
      <c r="W44" s="77" t="s">
        <v>149</v>
      </c>
      <c r="X44" s="77"/>
      <c r="Y44" s="128" t="s">
        <v>61</v>
      </c>
      <c r="Z44" s="81" t="s">
        <v>185</v>
      </c>
      <c r="AA44" s="81"/>
      <c r="AB44" s="101"/>
      <c r="AC44" s="101"/>
      <c r="AD44" s="101"/>
      <c r="AE44" s="101"/>
      <c r="AF44" s="101"/>
      <c r="AG44" s="101"/>
      <c r="AH44" s="134"/>
      <c r="AK44" s="186" t="str">
        <f>IF(AND(S44="□",V44="□"),"←未入力箇所があります（□にチェック）",IF(AND(S44="■",C45=""),"←未入力箇所があります（　）に内容を記入",IF(AND(S44="■",Y44="□",Y45="□"),"←未入力箇所があります（□にチェック）","")))</f>
        <v>←未入力箇所があります（□にチェック）</v>
      </c>
    </row>
    <row r="45" spans="1:37" s="43" customFormat="1" ht="13" customHeight="1" thickBot="1">
      <c r="A45" s="533"/>
      <c r="B45" s="264" t="s">
        <v>253</v>
      </c>
      <c r="C45" s="558"/>
      <c r="D45" s="558"/>
      <c r="E45" s="558"/>
      <c r="F45" s="558"/>
      <c r="G45" s="558"/>
      <c r="H45" s="558"/>
      <c r="I45" s="558"/>
      <c r="J45" s="558"/>
      <c r="K45" s="265" t="s">
        <v>91</v>
      </c>
      <c r="L45" s="68"/>
      <c r="M45" s="68"/>
      <c r="N45" s="68"/>
      <c r="O45" s="68"/>
      <c r="P45" s="68"/>
      <c r="Q45" s="68"/>
      <c r="R45" s="68"/>
      <c r="S45" s="266"/>
      <c r="T45" s="68"/>
      <c r="U45" s="68"/>
      <c r="V45" s="266"/>
      <c r="W45" s="119"/>
      <c r="X45" s="119"/>
      <c r="Y45" s="146" t="s">
        <v>118</v>
      </c>
      <c r="Z45" s="147" t="s">
        <v>187</v>
      </c>
      <c r="AA45" s="147"/>
      <c r="AB45" s="148"/>
      <c r="AC45" s="148"/>
      <c r="AD45" s="148"/>
      <c r="AE45" s="148"/>
      <c r="AF45" s="148"/>
      <c r="AG45" s="148"/>
      <c r="AH45" s="149"/>
      <c r="AK45" s="246"/>
    </row>
    <row r="46" spans="1:37" s="43" customFormat="1" ht="13" customHeight="1">
      <c r="A46" s="507" t="s">
        <v>297</v>
      </c>
      <c r="B46" s="423"/>
      <c r="C46" s="423"/>
      <c r="D46" s="423"/>
      <c r="E46" s="423"/>
      <c r="F46" s="423"/>
      <c r="G46" s="423"/>
      <c r="H46" s="423"/>
      <c r="I46" s="423"/>
      <c r="J46" s="423"/>
      <c r="K46" s="424"/>
      <c r="L46" s="267" t="s">
        <v>61</v>
      </c>
      <c r="M46" s="151" t="s">
        <v>298</v>
      </c>
      <c r="N46" s="151"/>
      <c r="O46" s="151"/>
      <c r="P46" s="151"/>
      <c r="Q46" s="151"/>
      <c r="R46" s="151"/>
      <c r="S46" s="151"/>
      <c r="T46" s="151"/>
      <c r="U46" s="151"/>
      <c r="V46" s="151"/>
      <c r="W46" s="151"/>
      <c r="X46" s="151"/>
      <c r="Y46" s="151"/>
      <c r="Z46" s="151"/>
      <c r="AA46" s="151"/>
      <c r="AB46" s="151"/>
      <c r="AC46" s="151"/>
      <c r="AD46" s="151"/>
      <c r="AE46" s="151"/>
      <c r="AF46" s="151"/>
      <c r="AG46" s="151"/>
      <c r="AH46" s="152"/>
      <c r="AK46" s="254" t="str">
        <f>IF(AND(L46="□",L47="□"),"←解体工事は入力（□にチェック）",IF(AND(L47="■",P47=""),"←解体工事は入力（　）に内容を記入",IF(AND(L47="■",S48=""),"←解体工事は入力（　）に内容を記入","")))</f>
        <v>←解体工事は入力（□にチェック）</v>
      </c>
    </row>
    <row r="47" spans="1:37" s="43" customFormat="1" ht="13" customHeight="1">
      <c r="A47" s="425"/>
      <c r="B47" s="426"/>
      <c r="C47" s="426"/>
      <c r="D47" s="426"/>
      <c r="E47" s="426"/>
      <c r="F47" s="426"/>
      <c r="G47" s="426"/>
      <c r="H47" s="426"/>
      <c r="I47" s="426"/>
      <c r="J47" s="426"/>
      <c r="K47" s="427"/>
      <c r="L47" s="268" t="s">
        <v>118</v>
      </c>
      <c r="M47" s="10" t="s">
        <v>123</v>
      </c>
      <c r="N47" s="10"/>
      <c r="O47" s="10"/>
      <c r="P47" s="559"/>
      <c r="Q47" s="559"/>
      <c r="R47" s="559"/>
      <c r="S47" s="559"/>
      <c r="T47" s="559"/>
      <c r="U47" s="559"/>
      <c r="V47" s="559"/>
      <c r="W47" s="559"/>
      <c r="X47" s="559"/>
      <c r="Y47" s="559"/>
      <c r="Z47" s="559"/>
      <c r="AA47" s="559"/>
      <c r="AB47" s="559"/>
      <c r="AC47" s="559"/>
      <c r="AD47" s="559"/>
      <c r="AE47" s="559"/>
      <c r="AF47" s="559"/>
      <c r="AG47" s="559"/>
      <c r="AH47" s="154" t="s">
        <v>91</v>
      </c>
      <c r="AK47" s="47"/>
    </row>
    <row r="48" spans="1:37" s="43" customFormat="1" ht="13" customHeight="1" thickBot="1">
      <c r="A48" s="428"/>
      <c r="B48" s="429"/>
      <c r="C48" s="429"/>
      <c r="D48" s="429"/>
      <c r="E48" s="429"/>
      <c r="F48" s="429"/>
      <c r="G48" s="429"/>
      <c r="H48" s="429"/>
      <c r="I48" s="429"/>
      <c r="J48" s="429"/>
      <c r="K48" s="430"/>
      <c r="L48" s="269" t="s">
        <v>199</v>
      </c>
      <c r="M48" s="269"/>
      <c r="N48" s="269"/>
      <c r="O48" s="269"/>
      <c r="P48" s="269"/>
      <c r="Q48" s="269"/>
      <c r="R48" s="269"/>
      <c r="S48" s="320"/>
      <c r="T48" s="320"/>
      <c r="U48" s="320"/>
      <c r="V48" s="320"/>
      <c r="W48" s="320"/>
      <c r="X48" s="320"/>
      <c r="Y48" s="320"/>
      <c r="Z48" s="320"/>
      <c r="AA48" s="320"/>
      <c r="AB48" s="320"/>
      <c r="AC48" s="320"/>
      <c r="AD48" s="320"/>
      <c r="AE48" s="320"/>
      <c r="AF48" s="320"/>
      <c r="AG48" s="320"/>
      <c r="AH48" s="155" t="s">
        <v>91</v>
      </c>
      <c r="AK48" s="53"/>
    </row>
    <row r="49" spans="1:37" s="43" customFormat="1" ht="24" customHeight="1" thickBot="1">
      <c r="A49" s="549" t="s">
        <v>299</v>
      </c>
      <c r="B49" s="550"/>
      <c r="C49" s="550"/>
      <c r="D49" s="550"/>
      <c r="E49" s="550"/>
      <c r="F49" s="550"/>
      <c r="G49" s="550"/>
      <c r="H49" s="550"/>
      <c r="I49" s="550"/>
      <c r="J49" s="550"/>
      <c r="K49" s="551"/>
      <c r="L49" s="169"/>
      <c r="M49" s="170"/>
      <c r="N49" s="552"/>
      <c r="O49" s="552"/>
      <c r="P49" s="552"/>
      <c r="Q49" s="552"/>
      <c r="R49" s="170" t="s">
        <v>206</v>
      </c>
      <c r="S49" s="170"/>
      <c r="T49" s="170"/>
      <c r="U49" s="170"/>
      <c r="V49" s="170"/>
      <c r="W49" s="170"/>
      <c r="X49" s="170"/>
      <c r="Y49" s="170"/>
      <c r="Z49" s="170"/>
      <c r="AA49" s="170"/>
      <c r="AB49" s="170"/>
      <c r="AC49" s="170"/>
      <c r="AD49" s="170"/>
      <c r="AE49" s="170"/>
      <c r="AF49" s="170"/>
      <c r="AG49" s="170"/>
      <c r="AH49" s="171"/>
      <c r="AK49" s="254" t="str">
        <f>IF((N49=""),"←解体工事は入力","")</f>
        <v>←解体工事は入力</v>
      </c>
    </row>
    <row r="50" spans="1:37" s="43" customFormat="1" ht="22" customHeight="1">
      <c r="A50" s="450" t="s">
        <v>207</v>
      </c>
      <c r="B50" s="553" t="s">
        <v>300</v>
      </c>
      <c r="C50" s="554"/>
      <c r="D50" s="554"/>
      <c r="E50" s="554"/>
      <c r="F50" s="554"/>
      <c r="G50" s="554"/>
      <c r="H50" s="554"/>
      <c r="I50" s="554"/>
      <c r="J50" s="554"/>
      <c r="K50" s="554"/>
      <c r="L50" s="423" t="s">
        <v>209</v>
      </c>
      <c r="M50" s="423"/>
      <c r="N50" s="423"/>
      <c r="O50" s="423"/>
      <c r="P50" s="423"/>
      <c r="Q50" s="423"/>
      <c r="R50" s="423"/>
      <c r="S50" s="362" t="s">
        <v>210</v>
      </c>
      <c r="T50" s="363"/>
      <c r="U50" s="363"/>
      <c r="V50" s="363"/>
      <c r="W50" s="363"/>
      <c r="X50" s="364"/>
      <c r="Y50" s="557" t="s">
        <v>255</v>
      </c>
      <c r="Z50" s="398"/>
      <c r="AA50" s="398"/>
      <c r="AB50" s="398"/>
      <c r="AC50" s="398"/>
      <c r="AD50" s="398"/>
      <c r="AE50" s="398"/>
      <c r="AF50" s="398"/>
      <c r="AG50" s="398"/>
      <c r="AH50" s="399"/>
      <c r="AK50" s="246"/>
    </row>
    <row r="51" spans="1:37" s="43" customFormat="1" ht="13" customHeight="1">
      <c r="A51" s="451"/>
      <c r="B51" s="555"/>
      <c r="C51" s="556"/>
      <c r="D51" s="556"/>
      <c r="E51" s="556"/>
      <c r="F51" s="556"/>
      <c r="G51" s="556"/>
      <c r="H51" s="556"/>
      <c r="I51" s="556"/>
      <c r="J51" s="556"/>
      <c r="K51" s="556"/>
      <c r="L51" s="270" t="s">
        <v>61</v>
      </c>
      <c r="M51" s="392" t="s">
        <v>212</v>
      </c>
      <c r="N51" s="392"/>
      <c r="O51" s="392"/>
      <c r="P51" s="392"/>
      <c r="Q51" s="392"/>
      <c r="R51" s="393"/>
      <c r="S51" s="145"/>
      <c r="T51" s="62"/>
      <c r="U51" s="62"/>
      <c r="V51" s="62"/>
      <c r="W51" s="463"/>
      <c r="X51" s="532"/>
      <c r="Y51" s="271" t="s">
        <v>118</v>
      </c>
      <c r="Z51" s="81" t="s">
        <v>213</v>
      </c>
      <c r="AA51" s="271" t="s">
        <v>118</v>
      </c>
      <c r="AB51" s="81" t="s">
        <v>214</v>
      </c>
      <c r="AC51" s="271" t="s">
        <v>118</v>
      </c>
      <c r="AD51" s="81" t="s">
        <v>215</v>
      </c>
      <c r="AE51" s="271" t="s">
        <v>118</v>
      </c>
      <c r="AF51" s="81" t="s">
        <v>216</v>
      </c>
      <c r="AG51" s="222"/>
      <c r="AH51" s="223"/>
      <c r="AK51" s="202" t="str">
        <f>IF(AND(L51="■",Y51="□",AA51="□",AC51="□",AE51="□",Y52="□",AA52="□"),"←維持・修繕・解体工事は□にチェック","")</f>
        <v/>
      </c>
    </row>
    <row r="52" spans="1:37" s="43" customFormat="1" ht="13" customHeight="1">
      <c r="A52" s="451"/>
      <c r="B52" s="555"/>
      <c r="C52" s="556"/>
      <c r="D52" s="556"/>
      <c r="E52" s="556"/>
      <c r="F52" s="556"/>
      <c r="G52" s="556"/>
      <c r="H52" s="556"/>
      <c r="I52" s="556"/>
      <c r="J52" s="556"/>
      <c r="K52" s="556"/>
      <c r="L52" s="224"/>
      <c r="M52" s="72"/>
      <c r="N52" s="72"/>
      <c r="O52" s="72"/>
      <c r="P52" s="72"/>
      <c r="Q52" s="72"/>
      <c r="R52" s="197"/>
      <c r="S52" s="526"/>
      <c r="T52" s="527"/>
      <c r="U52" s="527"/>
      <c r="V52" s="527"/>
      <c r="W52" s="528" t="s">
        <v>206</v>
      </c>
      <c r="X52" s="529"/>
      <c r="Y52" s="272" t="s">
        <v>118</v>
      </c>
      <c r="Z52" s="143" t="s">
        <v>217</v>
      </c>
      <c r="AA52" s="272" t="s">
        <v>118</v>
      </c>
      <c r="AB52" s="143" t="s">
        <v>256</v>
      </c>
      <c r="AC52" s="225"/>
      <c r="AD52" s="143"/>
      <c r="AE52" s="225"/>
      <c r="AF52" s="143"/>
      <c r="AG52" s="225"/>
      <c r="AH52" s="226"/>
      <c r="AK52" s="202" t="str">
        <f>IF(AND(L51="■",S52=""),"←新築・維持・修繕工事は見込み量を記入","")</f>
        <v/>
      </c>
    </row>
    <row r="53" spans="1:37" s="43" customFormat="1" ht="13" customHeight="1">
      <c r="A53" s="451"/>
      <c r="B53" s="555"/>
      <c r="C53" s="556"/>
      <c r="D53" s="556"/>
      <c r="E53" s="556"/>
      <c r="F53" s="556"/>
      <c r="G53" s="556"/>
      <c r="H53" s="556"/>
      <c r="I53" s="556"/>
      <c r="J53" s="556"/>
      <c r="K53" s="556"/>
      <c r="L53" s="270" t="s">
        <v>61</v>
      </c>
      <c r="M53" s="392" t="s">
        <v>218</v>
      </c>
      <c r="N53" s="392"/>
      <c r="O53" s="392"/>
      <c r="P53" s="392"/>
      <c r="Q53" s="392"/>
      <c r="R53" s="393"/>
      <c r="S53" s="145"/>
      <c r="T53" s="62"/>
      <c r="U53" s="62"/>
      <c r="V53" s="62"/>
      <c r="W53" s="463"/>
      <c r="X53" s="532"/>
      <c r="Y53" s="271" t="s">
        <v>118</v>
      </c>
      <c r="Z53" s="81" t="s">
        <v>213</v>
      </c>
      <c r="AA53" s="271" t="s">
        <v>118</v>
      </c>
      <c r="AB53" s="81" t="s">
        <v>214</v>
      </c>
      <c r="AC53" s="271" t="s">
        <v>118</v>
      </c>
      <c r="AD53" s="81" t="s">
        <v>215</v>
      </c>
      <c r="AE53" s="271" t="s">
        <v>118</v>
      </c>
      <c r="AF53" s="81" t="s">
        <v>216</v>
      </c>
      <c r="AG53" s="222"/>
      <c r="AH53" s="223"/>
      <c r="AK53" s="202" t="str">
        <f>IF(AND(L53="■",Y53="□",AA53="□",AC53="□",AE53="□",Y54="□",AA54="□"),"←維持・修繕・解体工事は□にチェック","")</f>
        <v/>
      </c>
    </row>
    <row r="54" spans="1:37" s="43" customFormat="1" ht="13" customHeight="1">
      <c r="A54" s="451"/>
      <c r="B54" s="555"/>
      <c r="C54" s="556"/>
      <c r="D54" s="556"/>
      <c r="E54" s="556"/>
      <c r="F54" s="556"/>
      <c r="G54" s="556"/>
      <c r="H54" s="556"/>
      <c r="I54" s="556"/>
      <c r="J54" s="556"/>
      <c r="K54" s="556"/>
      <c r="L54" s="224"/>
      <c r="M54" s="72"/>
      <c r="N54" s="72"/>
      <c r="O54" s="72"/>
      <c r="P54" s="72"/>
      <c r="Q54" s="72"/>
      <c r="R54" s="197"/>
      <c r="S54" s="526"/>
      <c r="T54" s="527"/>
      <c r="U54" s="527"/>
      <c r="V54" s="527"/>
      <c r="W54" s="528" t="s">
        <v>206</v>
      </c>
      <c r="X54" s="529"/>
      <c r="Y54" s="272" t="s">
        <v>118</v>
      </c>
      <c r="Z54" s="143" t="s">
        <v>217</v>
      </c>
      <c r="AA54" s="272" t="s">
        <v>118</v>
      </c>
      <c r="AB54" s="143" t="s">
        <v>256</v>
      </c>
      <c r="AC54" s="225"/>
      <c r="AD54" s="143"/>
      <c r="AE54" s="225"/>
      <c r="AF54" s="143"/>
      <c r="AG54" s="225"/>
      <c r="AH54" s="226"/>
      <c r="AK54" s="202" t="str">
        <f>IF(AND(L53="■",S54=""),"←新築・維持・修繕工事は見込み量を記入","")</f>
        <v/>
      </c>
    </row>
    <row r="55" spans="1:37" s="43" customFormat="1" ht="13" customHeight="1">
      <c r="A55" s="451"/>
      <c r="B55" s="555"/>
      <c r="C55" s="556"/>
      <c r="D55" s="556"/>
      <c r="E55" s="556"/>
      <c r="F55" s="556"/>
      <c r="G55" s="556"/>
      <c r="H55" s="556"/>
      <c r="I55" s="556"/>
      <c r="J55" s="556"/>
      <c r="K55" s="556"/>
      <c r="L55" s="270" t="s">
        <v>61</v>
      </c>
      <c r="M55" s="392" t="s">
        <v>219</v>
      </c>
      <c r="N55" s="392"/>
      <c r="O55" s="392"/>
      <c r="P55" s="392"/>
      <c r="Q55" s="392"/>
      <c r="R55" s="393"/>
      <c r="S55" s="145"/>
      <c r="T55" s="62"/>
      <c r="U55" s="62"/>
      <c r="V55" s="62"/>
      <c r="W55" s="463"/>
      <c r="X55" s="532"/>
      <c r="Y55" s="271" t="s">
        <v>118</v>
      </c>
      <c r="Z55" s="81" t="s">
        <v>213</v>
      </c>
      <c r="AA55" s="271" t="s">
        <v>118</v>
      </c>
      <c r="AB55" s="81" t="s">
        <v>214</v>
      </c>
      <c r="AC55" s="271" t="s">
        <v>118</v>
      </c>
      <c r="AD55" s="81" t="s">
        <v>215</v>
      </c>
      <c r="AE55" s="271" t="s">
        <v>118</v>
      </c>
      <c r="AF55" s="81" t="s">
        <v>216</v>
      </c>
      <c r="AG55" s="222"/>
      <c r="AH55" s="223"/>
      <c r="AK55" s="202" t="str">
        <f>IF(AND(L55="■",Y55="□",AA55="□",AC55="□",AE55="□",Y56="□",AA56="□"),"←維持・修繕・解体工事は□にチェック","")</f>
        <v/>
      </c>
    </row>
    <row r="56" spans="1:37" s="43" customFormat="1" ht="13" customHeight="1">
      <c r="A56" s="451"/>
      <c r="B56" s="555"/>
      <c r="C56" s="556"/>
      <c r="D56" s="556"/>
      <c r="E56" s="556"/>
      <c r="F56" s="556"/>
      <c r="G56" s="556"/>
      <c r="H56" s="556"/>
      <c r="I56" s="556"/>
      <c r="J56" s="556"/>
      <c r="K56" s="556"/>
      <c r="L56" s="224"/>
      <c r="M56" s="72"/>
      <c r="N56" s="72"/>
      <c r="O56" s="72"/>
      <c r="P56" s="72"/>
      <c r="Q56" s="72"/>
      <c r="R56" s="197"/>
      <c r="S56" s="526"/>
      <c r="T56" s="527"/>
      <c r="U56" s="527"/>
      <c r="V56" s="527"/>
      <c r="W56" s="528" t="s">
        <v>206</v>
      </c>
      <c r="X56" s="529"/>
      <c r="Y56" s="272" t="s">
        <v>118</v>
      </c>
      <c r="Z56" s="143" t="s">
        <v>217</v>
      </c>
      <c r="AA56" s="272" t="s">
        <v>118</v>
      </c>
      <c r="AB56" s="143" t="s">
        <v>256</v>
      </c>
      <c r="AC56" s="225"/>
      <c r="AD56" s="143"/>
      <c r="AE56" s="225"/>
      <c r="AF56" s="143"/>
      <c r="AG56" s="225"/>
      <c r="AH56" s="226"/>
      <c r="AK56" s="202" t="str">
        <f>IF(AND(L55="■",S56=""),"←新築・維持・修繕工事は見込み量を記入","")</f>
        <v/>
      </c>
    </row>
    <row r="57" spans="1:37" s="43" customFormat="1" ht="17.149999999999999" customHeight="1" thickBot="1">
      <c r="A57" s="533"/>
      <c r="B57" s="530" t="s">
        <v>301</v>
      </c>
      <c r="C57" s="530"/>
      <c r="D57" s="530"/>
      <c r="E57" s="530"/>
      <c r="F57" s="530"/>
      <c r="G57" s="530"/>
      <c r="H57" s="530"/>
      <c r="I57" s="530"/>
      <c r="J57" s="530"/>
      <c r="K57" s="53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531"/>
      <c r="AK57" s="246"/>
    </row>
    <row r="58" spans="1:37" s="43" customFormat="1" ht="17.149999999999999" customHeight="1">
      <c r="A58" s="458" t="s">
        <v>221</v>
      </c>
      <c r="B58" s="319"/>
      <c r="C58" s="51" t="s">
        <v>222</v>
      </c>
      <c r="D58" s="51"/>
      <c r="E58" s="51"/>
      <c r="F58" s="51"/>
      <c r="G58" s="51"/>
      <c r="H58" s="51"/>
      <c r="I58" s="51" t="s">
        <v>223</v>
      </c>
      <c r="J58" s="51"/>
      <c r="K58" s="51" t="s">
        <v>93</v>
      </c>
      <c r="L58" s="319"/>
      <c r="M58" s="319"/>
      <c r="N58" s="319"/>
      <c r="O58" s="319"/>
      <c r="P58" s="51" t="s">
        <v>91</v>
      </c>
      <c r="Q58" s="423" t="s">
        <v>224</v>
      </c>
      <c r="R58" s="423"/>
      <c r="S58" s="51" t="s">
        <v>93</v>
      </c>
      <c r="T58" s="319"/>
      <c r="U58" s="319"/>
      <c r="V58" s="319"/>
      <c r="W58" s="319"/>
      <c r="X58" s="51" t="s">
        <v>91</v>
      </c>
      <c r="Y58" s="51"/>
      <c r="Z58" s="51" t="s">
        <v>225</v>
      </c>
      <c r="AA58" s="51"/>
      <c r="AB58" s="51" t="s">
        <v>93</v>
      </c>
      <c r="AC58" s="319"/>
      <c r="AD58" s="319"/>
      <c r="AE58" s="319"/>
      <c r="AF58" s="319"/>
      <c r="AG58" s="51" t="s">
        <v>91</v>
      </c>
      <c r="AH58" s="51"/>
      <c r="AI58" s="273"/>
      <c r="AK58" s="202" t="str">
        <f>IF(AND(L51="■",S52&gt;0,L58=""),"←未入力箇所があります（　）に中間処分場名を記入",IF(AND(L53="■",S54&gt;0,T58=""),"←未入力箇所があります（　）に中間処分場名を記入",IF(AND(L55="■",S56&gt;0,AC58=""),"←未入力箇所があります（　）に中間処分場名を記入","")))</f>
        <v/>
      </c>
    </row>
    <row r="59" spans="1:37" s="43" customFormat="1" ht="18" customHeight="1" thickBot="1">
      <c r="A59" s="180" t="s">
        <v>258</v>
      </c>
      <c r="B59" s="119"/>
      <c r="C59" s="119"/>
      <c r="D59" s="119"/>
      <c r="E59" s="119"/>
      <c r="F59" s="119"/>
      <c r="G59" s="119"/>
      <c r="H59" s="119"/>
      <c r="I59" s="119"/>
      <c r="J59" s="119"/>
      <c r="K59" s="119"/>
      <c r="L59" s="119"/>
      <c r="M59" s="119"/>
      <c r="N59" s="119"/>
      <c r="O59" s="274"/>
      <c r="P59" s="119"/>
      <c r="Q59" s="119" t="s">
        <v>93</v>
      </c>
      <c r="R59" s="459"/>
      <c r="S59" s="459"/>
      <c r="T59" s="459"/>
      <c r="U59" s="459"/>
      <c r="V59" s="459"/>
      <c r="W59" s="459"/>
      <c r="X59" s="459"/>
      <c r="Y59" s="459"/>
      <c r="Z59" s="459"/>
      <c r="AA59" s="459"/>
      <c r="AB59" s="459"/>
      <c r="AC59" s="459"/>
      <c r="AD59" s="459"/>
      <c r="AE59" s="459"/>
      <c r="AF59" s="459"/>
      <c r="AG59" s="119" t="s">
        <v>91</v>
      </c>
      <c r="AH59" s="70"/>
      <c r="AK59" s="186" t="str">
        <f>IF((R59=""),"←未入力箇所があります","")</f>
        <v>←未入力箇所があります</v>
      </c>
    </row>
    <row r="60" spans="1:37" ht="16" customHeight="1">
      <c r="A60" s="45" t="s">
        <v>227</v>
      </c>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row>
    <row r="61" spans="1:37" ht="13" customHeight="1"/>
    <row r="62" spans="1:37" ht="13" customHeight="1"/>
    <row r="63" spans="1:37" ht="13" customHeight="1"/>
    <row r="64" spans="1:37" ht="13" customHeight="1"/>
    <row r="65" ht="13" customHeight="1"/>
    <row r="66" ht="13" customHeight="1"/>
    <row r="67" ht="13" customHeight="1"/>
    <row r="68" ht="13" customHeight="1"/>
  </sheetData>
  <mergeCells count="111">
    <mergeCell ref="W53:X53"/>
    <mergeCell ref="S54:V54"/>
    <mergeCell ref="W54:X54"/>
    <mergeCell ref="P47:AG47"/>
    <mergeCell ref="S48:AG48"/>
    <mergeCell ref="R59:AF59"/>
    <mergeCell ref="M55:R55"/>
    <mergeCell ref="W55:X55"/>
    <mergeCell ref="S56:V56"/>
    <mergeCell ref="W56:X56"/>
    <mergeCell ref="B57:AH57"/>
    <mergeCell ref="A58:B58"/>
    <mergeCell ref="L58:O58"/>
    <mergeCell ref="T58:W58"/>
    <mergeCell ref="AC58:AF58"/>
    <mergeCell ref="Q58:R58"/>
    <mergeCell ref="D31:I32"/>
    <mergeCell ref="A33:A45"/>
    <mergeCell ref="B33:K33"/>
    <mergeCell ref="L33:X33"/>
    <mergeCell ref="Y33:AH33"/>
    <mergeCell ref="B34:K35"/>
    <mergeCell ref="A49:K49"/>
    <mergeCell ref="N49:Q49"/>
    <mergeCell ref="A50:A57"/>
    <mergeCell ref="B50:K56"/>
    <mergeCell ref="L50:R50"/>
    <mergeCell ref="S50:X50"/>
    <mergeCell ref="Y50:AH50"/>
    <mergeCell ref="M51:R51"/>
    <mergeCell ref="B36:K37"/>
    <mergeCell ref="B38:K39"/>
    <mergeCell ref="B40:K41"/>
    <mergeCell ref="B42:K43"/>
    <mergeCell ref="C45:J45"/>
    <mergeCell ref="A46:K48"/>
    <mergeCell ref="W51:X51"/>
    <mergeCell ref="S52:V52"/>
    <mergeCell ref="W52:X52"/>
    <mergeCell ref="M53:R53"/>
    <mergeCell ref="M22:T22"/>
    <mergeCell ref="V22:AH23"/>
    <mergeCell ref="D24:D30"/>
    <mergeCell ref="E24:I26"/>
    <mergeCell ref="V24:V25"/>
    <mergeCell ref="W24:AH25"/>
    <mergeCell ref="W26:AH26"/>
    <mergeCell ref="F27:I30"/>
    <mergeCell ref="W27:AG27"/>
    <mergeCell ref="K28:U28"/>
    <mergeCell ref="W28:AH28"/>
    <mergeCell ref="W29:AG29"/>
    <mergeCell ref="K30:U30"/>
    <mergeCell ref="D18:I21"/>
    <mergeCell ref="J18:L18"/>
    <mergeCell ref="N18:O18"/>
    <mergeCell ref="P18:R18"/>
    <mergeCell ref="M14:AG14"/>
    <mergeCell ref="A15:C32"/>
    <mergeCell ref="D15:I15"/>
    <mergeCell ref="J15:U15"/>
    <mergeCell ref="V15:AH15"/>
    <mergeCell ref="D16:I17"/>
    <mergeCell ref="J16:M16"/>
    <mergeCell ref="O16:P16"/>
    <mergeCell ref="R16:T16"/>
    <mergeCell ref="V16:AH17"/>
    <mergeCell ref="V18:AH19"/>
    <mergeCell ref="J19:P19"/>
    <mergeCell ref="Q19:R19"/>
    <mergeCell ref="J20:L20"/>
    <mergeCell ref="V20:AH21"/>
    <mergeCell ref="J21:L21"/>
    <mergeCell ref="M21:T21"/>
    <mergeCell ref="J17:L17"/>
    <mergeCell ref="M17:T17"/>
    <mergeCell ref="D22:I23"/>
    <mergeCell ref="A8:I9"/>
    <mergeCell ref="K8:O8"/>
    <mergeCell ref="Q8:AB8"/>
    <mergeCell ref="K9:T9"/>
    <mergeCell ref="V9:W9"/>
    <mergeCell ref="A10:C14"/>
    <mergeCell ref="D10:I11"/>
    <mergeCell ref="J10:L10"/>
    <mergeCell ref="M10:N10"/>
    <mergeCell ref="J11:L11"/>
    <mergeCell ref="N11:AG11"/>
    <mergeCell ref="D12:I14"/>
    <mergeCell ref="J12:N12"/>
    <mergeCell ref="P12:Q12"/>
    <mergeCell ref="S12:V12"/>
    <mergeCell ref="X12:Y12"/>
    <mergeCell ref="AA12:AB12"/>
    <mergeCell ref="AD12:AF12"/>
    <mergeCell ref="S13:T13"/>
    <mergeCell ref="AD13:AG13"/>
    <mergeCell ref="A5:I7"/>
    <mergeCell ref="K5:N5"/>
    <mergeCell ref="P5:U5"/>
    <mergeCell ref="W5:Z5"/>
    <mergeCell ref="K6:L6"/>
    <mergeCell ref="N6:O6"/>
    <mergeCell ref="K7:M7"/>
    <mergeCell ref="N7:AG7"/>
    <mergeCell ref="H2:AH2"/>
    <mergeCell ref="K3:W3"/>
    <mergeCell ref="A4:I4"/>
    <mergeCell ref="K4:Q4"/>
    <mergeCell ref="S4:U4"/>
    <mergeCell ref="V4:AG4"/>
  </mergeCells>
  <phoneticPr fontId="1"/>
  <conditionalFormatting sqref="V4:AG4">
    <cfRule type="expression" dxfId="29" priority="30">
      <formula>$R$4="■"</formula>
    </cfRule>
  </conditionalFormatting>
  <conditionalFormatting sqref="N7:AG7">
    <cfRule type="expression" dxfId="28" priority="29">
      <formula>$J$7="■"</formula>
    </cfRule>
  </conditionalFormatting>
  <conditionalFormatting sqref="AD13:AG13">
    <cfRule type="expression" dxfId="27" priority="28">
      <formula>$AC$12="■"</formula>
    </cfRule>
  </conditionalFormatting>
  <conditionalFormatting sqref="V16:AH17">
    <cfRule type="expression" dxfId="26" priority="27">
      <formula>$Q$16="■"</formula>
    </cfRule>
  </conditionalFormatting>
  <conditionalFormatting sqref="P18:R18">
    <cfRule type="expression" dxfId="25" priority="26">
      <formula>$M$18="■"</formula>
    </cfRule>
  </conditionalFormatting>
  <conditionalFormatting sqref="V18:AH19">
    <cfRule type="expression" dxfId="24" priority="25">
      <formula>$M$18="■"</formula>
    </cfRule>
  </conditionalFormatting>
  <conditionalFormatting sqref="V20:AH21">
    <cfRule type="expression" dxfId="23" priority="24">
      <formula>$M$20="■"</formula>
    </cfRule>
  </conditionalFormatting>
  <conditionalFormatting sqref="M22:T22">
    <cfRule type="expression" dxfId="22" priority="23">
      <formula>$J$22="■"</formula>
    </cfRule>
  </conditionalFormatting>
  <conditionalFormatting sqref="V22:AH23">
    <cfRule type="expression" dxfId="21" priority="22">
      <formula>$J$22="■"</formula>
    </cfRule>
  </conditionalFormatting>
  <conditionalFormatting sqref="N25 Q25">
    <cfRule type="expression" dxfId="20" priority="21">
      <formula>$J$24="■"</formula>
    </cfRule>
  </conditionalFormatting>
  <conditionalFormatting sqref="J27 J29">
    <cfRule type="expression" dxfId="19" priority="20">
      <formula>$J$24="■"</formula>
    </cfRule>
  </conditionalFormatting>
  <conditionalFormatting sqref="V29">
    <cfRule type="expression" dxfId="18" priority="19">
      <formula>$J$24="■"</formula>
    </cfRule>
  </conditionalFormatting>
  <conditionalFormatting sqref="Y34:Y35">
    <cfRule type="expression" dxfId="17" priority="18">
      <formula>$S$34="■"</formula>
    </cfRule>
  </conditionalFormatting>
  <conditionalFormatting sqref="Y36:Y37">
    <cfRule type="expression" dxfId="16" priority="17">
      <formula>$S$36="■"</formula>
    </cfRule>
  </conditionalFormatting>
  <conditionalFormatting sqref="Y38:Y39">
    <cfRule type="expression" dxfId="15" priority="16">
      <formula>$S$38="■"</formula>
    </cfRule>
  </conditionalFormatting>
  <conditionalFormatting sqref="Y40:Y41">
    <cfRule type="expression" dxfId="14" priority="15">
      <formula>$S$40="■"</formula>
    </cfRule>
  </conditionalFormatting>
  <conditionalFormatting sqref="Y42:Y43">
    <cfRule type="expression" dxfId="13" priority="14">
      <formula>$S$42="■"</formula>
    </cfRule>
  </conditionalFormatting>
  <conditionalFormatting sqref="Y44:Y45">
    <cfRule type="expression" dxfId="12" priority="13">
      <formula>$S$44="■"</formula>
    </cfRule>
  </conditionalFormatting>
  <conditionalFormatting sqref="P47:AG47">
    <cfRule type="expression" dxfId="11" priority="12">
      <formula>$L$47="■"</formula>
    </cfRule>
  </conditionalFormatting>
  <conditionalFormatting sqref="S48:AG48">
    <cfRule type="expression" dxfId="10" priority="11">
      <formula>$L$47="■"</formula>
    </cfRule>
  </conditionalFormatting>
  <conditionalFormatting sqref="C45:J45">
    <cfRule type="expression" dxfId="9" priority="10">
      <formula>$S$44="■"</formula>
    </cfRule>
  </conditionalFormatting>
  <conditionalFormatting sqref="S52:V52">
    <cfRule type="expression" dxfId="8" priority="9">
      <formula>$L$51="■"</formula>
    </cfRule>
  </conditionalFormatting>
  <conditionalFormatting sqref="S54:V54">
    <cfRule type="expression" dxfId="7" priority="8">
      <formula>$L$53="■"</formula>
    </cfRule>
  </conditionalFormatting>
  <conditionalFormatting sqref="S56:V56">
    <cfRule type="expression" dxfId="6" priority="7">
      <formula>$L$55="■"</formula>
    </cfRule>
  </conditionalFormatting>
  <conditionalFormatting sqref="Y51:Y52 AA51:AA52 AC51 AE51">
    <cfRule type="expression" dxfId="5" priority="6">
      <formula>$L$51="■"</formula>
    </cfRule>
  </conditionalFormatting>
  <conditionalFormatting sqref="Y53:Y54 AA53:AA54 AC53 AE53">
    <cfRule type="expression" dxfId="4" priority="5">
      <formula>$L$53="■"</formula>
    </cfRule>
  </conditionalFormatting>
  <conditionalFormatting sqref="Y55:Y56 AA55:AA56 AC55 AE55">
    <cfRule type="expression" dxfId="3" priority="4">
      <formula>$L$55="■"</formula>
    </cfRule>
  </conditionalFormatting>
  <conditionalFormatting sqref="L58:O58">
    <cfRule type="expression" dxfId="2" priority="3">
      <formula>AND($L$51="■",$S$52&gt;0)</formula>
    </cfRule>
  </conditionalFormatting>
  <conditionalFormatting sqref="T58:W58">
    <cfRule type="expression" dxfId="1" priority="2">
      <formula>AND($L$53="■",$S$54&gt;0)</formula>
    </cfRule>
  </conditionalFormatting>
  <conditionalFormatting sqref="AC58:AF58">
    <cfRule type="expression" dxfId="0" priority="1">
      <formula>AND($L$55="■",$S$56&gt;0)</formula>
    </cfRule>
  </conditionalFormatting>
  <dataValidations count="1">
    <dataValidation type="list" allowBlank="1" showInputMessage="1" showErrorMessage="1" sqref="Y51:Y56 AA51:AA56 AC51 AE51 AC53 AE53 AC55 AE55 L51 L53 L55 J29 V29 J26:J27 N25 Q25 S34 S36 S38 S40 S42 S44 Y34:Y45 V44 L46:L47 R4 U9 V5 O5 P8 M6 P6 S6 W6 Z6 J4:J9 O12 R12 W12 Z12 AC12 M20 M18 N16 Q16 T18 O20 J22:J24 V34 V36 V38 V40 V42 V24:V27">
      <formula1>"□,■"</formula1>
    </dataValidation>
  </dataValidations>
  <printOptions horizontalCentered="1"/>
  <pageMargins left="0.74803149606299213" right="0.43307086614173229" top="0.43307086614173229" bottom="0.27559055118110237" header="0.39370078740157483" footer="0.43307086614173229"/>
  <pageSetup paperSize="9" scale="9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0"/>
  </sheetPr>
  <dimension ref="A1:AC26"/>
  <sheetViews>
    <sheetView zoomScale="70" zoomScaleNormal="70" workbookViewId="0">
      <selection activeCell="K21" sqref="K21"/>
    </sheetView>
  </sheetViews>
  <sheetFormatPr defaultRowHeight="13"/>
  <cols>
    <col min="4" max="4" width="15.453125" bestFit="1" customWidth="1"/>
    <col min="22" max="22" width="8.7265625" customWidth="1"/>
  </cols>
  <sheetData>
    <row r="1" spans="1:29" s="22" customFormat="1" ht="20" customHeight="1">
      <c r="D1" s="22" t="s">
        <v>305</v>
      </c>
    </row>
    <row r="2" spans="1:29" s="18" customFormat="1">
      <c r="A2" s="21" t="s">
        <v>307</v>
      </c>
      <c r="B2" s="21" t="s">
        <v>308</v>
      </c>
      <c r="C2" s="21" t="s">
        <v>309</v>
      </c>
      <c r="D2" s="21" t="s">
        <v>64</v>
      </c>
      <c r="E2" s="21" t="s">
        <v>82</v>
      </c>
      <c r="F2" s="21" t="s">
        <v>83</v>
      </c>
      <c r="G2" s="21" t="s">
        <v>84</v>
      </c>
      <c r="H2" s="21" t="s">
        <v>68</v>
      </c>
      <c r="I2" s="21" t="s">
        <v>65</v>
      </c>
      <c r="J2" s="21" t="s">
        <v>66</v>
      </c>
      <c r="K2" s="21" t="s">
        <v>67</v>
      </c>
      <c r="L2" s="21" t="s">
        <v>69</v>
      </c>
      <c r="M2" s="21" t="s">
        <v>70</v>
      </c>
      <c r="N2" s="21" t="s">
        <v>71</v>
      </c>
      <c r="O2" s="21" t="s">
        <v>72</v>
      </c>
      <c r="P2" s="21" t="s">
        <v>73</v>
      </c>
      <c r="Q2" s="21" t="s">
        <v>74</v>
      </c>
      <c r="R2" s="21" t="s">
        <v>75</v>
      </c>
      <c r="S2" s="21" t="s">
        <v>76</v>
      </c>
      <c r="T2" s="21" t="s">
        <v>77</v>
      </c>
      <c r="U2" s="21" t="s">
        <v>78</v>
      </c>
      <c r="V2" s="21" t="s">
        <v>79</v>
      </c>
      <c r="W2" s="21" t="s">
        <v>80</v>
      </c>
      <c r="X2" s="21" t="s">
        <v>81</v>
      </c>
      <c r="Y2" s="21" t="s">
        <v>85</v>
      </c>
      <c r="Z2" s="21" t="s">
        <v>86</v>
      </c>
      <c r="AA2" s="21" t="s">
        <v>87</v>
      </c>
      <c r="AB2" s="21" t="s">
        <v>88</v>
      </c>
      <c r="AC2" s="21" t="s">
        <v>89</v>
      </c>
    </row>
    <row r="3" spans="1:29">
      <c r="A3" s="282" t="s">
        <v>311</v>
      </c>
      <c r="B3" s="282" t="s">
        <v>310</v>
      </c>
      <c r="C3" s="19"/>
      <c r="D3" s="281"/>
      <c r="E3" s="19"/>
      <c r="F3" s="19"/>
      <c r="G3" s="19"/>
      <c r="H3" s="19"/>
      <c r="I3" s="20" t="str">
        <f>IF(【届出書】様式第１号!R7="","",【届出書】様式第１号!R7)</f>
        <v/>
      </c>
      <c r="J3" s="20" t="str">
        <f>IF(【届出書】様式第１号!H17="","",【届出書】様式第１号!H17)</f>
        <v/>
      </c>
      <c r="K3" s="20" t="str">
        <f>IF(【届出書】様式第１号!K18="","",【届出書】様式第１号!K18)</f>
        <v/>
      </c>
      <c r="L3" s="20" t="str">
        <f>IF(【届出書】様式第１号!O20="","",【届出書】様式第１号!O20)</f>
        <v/>
      </c>
      <c r="M3" s="20" t="str">
        <f>IF(【届出書】様式第１号!U20="","",【届出書】様式第１号!U20)</f>
        <v/>
      </c>
      <c r="N3" s="31" t="str">
        <f>IF(【届出書】様式第１号!AE20="","",【届出書】様式第１号!AE20)</f>
        <v/>
      </c>
      <c r="O3" s="277" t="str">
        <f>IF('別表１(解体）'!M6="","",'別表１(解体）'!M6)</f>
        <v/>
      </c>
      <c r="P3" s="20" t="str">
        <f>IF(【届出書】様式第１号!P21="","",【届出書】様式第１号!P21)</f>
        <v/>
      </c>
      <c r="Q3" s="20" t="str">
        <f>IF(【届出書】様式第１号!V21="","",【届出書】様式第１号!V21)</f>
        <v/>
      </c>
      <c r="R3" s="20" t="str">
        <f>IF(【届出書】様式第１号!AF21="","",【届出書】様式第１号!AF21)</f>
        <v/>
      </c>
      <c r="S3" s="20" t="str">
        <f>IF(【届出書】様式第１号!AA23="","","基準額以上")</f>
        <v/>
      </c>
      <c r="T3" s="20" t="str">
        <f>IF(【届出書】様式第１号!AA24="","","基準額以上")</f>
        <v/>
      </c>
      <c r="U3" s="20" t="str">
        <f>IF(【届出書】様式第１号!R29="","",【届出書】様式第１号!R29)</f>
        <v/>
      </c>
      <c r="V3" s="280" t="str">
        <f>IF(OR(【届出書】様式第１号!AA51="",【届出書】様式第１号!AD51="",【届出書】様式第１号!AF51=""),"",DATE(【届出書】様式第１号!AA51,【届出書】様式第１号!AD51,【届出書】様式第１号!AF51))</f>
        <v/>
      </c>
      <c r="W3" s="280" t="str">
        <f>IF(OR(【届出書】様式第１号!AA52="",【届出書】様式第１号!AD52="",【届出書】様式第１号!AF52=""),"",DATE(【届出書】様式第１号!AA52,【届出書】様式第１号!AD52,【届出書】様式第１号!AF52))</f>
        <v/>
      </c>
      <c r="X3" s="20" t="str">
        <f>IF(【届出書】様式第１号!B33="■","許可",IF(【届出書】様式第１号!B36="■","登録　※県内のみ",""))</f>
        <v/>
      </c>
      <c r="Y3" s="277" t="str">
        <f>IF('別表１(解体）'!J22="■","有","")</f>
        <v/>
      </c>
      <c r="Z3" s="277" t="str">
        <f>IF('別表１(解体）'!J26="■","飛散性",IF('別表１(解体）'!J28="■","非飛散性",""))</f>
        <v/>
      </c>
      <c r="AA3" s="277" t="str">
        <f>IF('別表１(解体）'!N23="■","有",IF('別表１(解体）'!Q23="■","無",""))</f>
        <v/>
      </c>
      <c r="AB3" s="277" t="str">
        <f>IF('別表１(解体）'!J30="■","有","")</f>
        <v/>
      </c>
      <c r="AC3" s="277" t="str">
        <f>IF('別表１(解体）'!J33="■","有","")</f>
        <v/>
      </c>
    </row>
    <row r="5" spans="1:29">
      <c r="D5" s="42" t="s">
        <v>306</v>
      </c>
    </row>
    <row r="6" spans="1:29">
      <c r="D6" s="280" t="str">
        <f>IF(OR(【届出書】様式第１号!AA4="",【届出書】様式第１号!AD4="",【届出書】様式第１号!AF4=""),"",DATE(【届出書】様式第１号!AA4,【届出書】様式第１号!AD4,【届出書】様式第１号!AF4))</f>
        <v/>
      </c>
      <c r="H6" s="33" t="s">
        <v>97</v>
      </c>
    </row>
    <row r="7" spans="1:29">
      <c r="H7" s="34" t="s">
        <v>98</v>
      </c>
    </row>
    <row r="8" spans="1:29">
      <c r="D8" s="42" t="s">
        <v>113</v>
      </c>
      <c r="H8" s="34" t="s">
        <v>99</v>
      </c>
    </row>
    <row r="9" spans="1:29">
      <c r="D9" s="280" t="str">
        <f>IF(D6="","",(D6+7))</f>
        <v/>
      </c>
      <c r="H9" s="34" t="s">
        <v>100</v>
      </c>
    </row>
    <row r="10" spans="1:29">
      <c r="H10" s="34" t="s">
        <v>101</v>
      </c>
    </row>
    <row r="11" spans="1:29">
      <c r="D11" s="42" t="s">
        <v>112</v>
      </c>
      <c r="H11" s="34" t="s">
        <v>102</v>
      </c>
    </row>
    <row r="12" spans="1:29">
      <c r="D12" s="280" t="str">
        <f>IF(OR(【届出書】様式第１号!AA51="",【届出書】様式第１号!AD51="",【届出書】様式第１号!AF51=""),"",DATE(【届出書】様式第１号!AA51,【届出書】様式第１号!AD51,【届出書】様式第１号!AF51))</f>
        <v/>
      </c>
      <c r="H12" s="34" t="s">
        <v>103</v>
      </c>
    </row>
    <row r="13" spans="1:29">
      <c r="H13" s="34" t="s">
        <v>104</v>
      </c>
    </row>
    <row r="14" spans="1:29">
      <c r="H14" s="34" t="s">
        <v>105</v>
      </c>
    </row>
    <row r="15" spans="1:29">
      <c r="H15" s="34" t="s">
        <v>106</v>
      </c>
    </row>
    <row r="16" spans="1:29">
      <c r="H16" s="34"/>
    </row>
    <row r="17" spans="4:8">
      <c r="D17" t="s">
        <v>302</v>
      </c>
      <c r="E17" t="s">
        <v>304</v>
      </c>
      <c r="H17" s="34"/>
    </row>
    <row r="18" spans="4:8">
      <c r="D18" s="278">
        <v>50301</v>
      </c>
      <c r="E18" s="278" t="s">
        <v>303</v>
      </c>
      <c r="H18" s="34"/>
    </row>
    <row r="19" spans="4:8">
      <c r="D19" s="278"/>
      <c r="H19" s="34"/>
    </row>
    <row r="20" spans="4:8">
      <c r="D20" s="278"/>
      <c r="H20" s="35"/>
    </row>
    <row r="21" spans="4:8">
      <c r="D21" s="278"/>
    </row>
    <row r="22" spans="4:8">
      <c r="D22" s="278"/>
    </row>
    <row r="23" spans="4:8">
      <c r="D23" s="278"/>
    </row>
    <row r="24" spans="4:8">
      <c r="D24" s="278"/>
    </row>
    <row r="25" spans="4:8">
      <c r="D25" s="278"/>
    </row>
    <row r="26" spans="4:8">
      <c r="D26" s="278"/>
    </row>
  </sheetData>
  <sheetProtection password="CC6F" sheet="1" objects="1" scenarios="1"/>
  <phoneticPr fontId="1"/>
  <dataValidations disablePrompts="1" count="2">
    <dataValidation type="list" allowBlank="1" showInputMessage="1" showErrorMessage="1" sqref="E3">
      <formula1>"法人,個人"</formula1>
    </dataValidation>
    <dataValidation type="list" allowBlank="1" showInputMessage="1" showErrorMessage="1" sqref="H3">
      <formula1>$H$6:$H$15</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【届出書】様式第１号</vt:lpstr>
      <vt:lpstr>別表１(解体）</vt:lpstr>
      <vt:lpstr>別表２(新築・模様替等）</vt:lpstr>
      <vt:lpstr>別表３(土木工事等）</vt:lpstr>
      <vt:lpstr>CSV（久留米市）</vt:lpstr>
      <vt:lpstr>【届出書】様式第１号!Print_Area</vt:lpstr>
      <vt:lpstr>'別表１(解体）'!Print_Area</vt:lpstr>
      <vt:lpstr>'別表２(新築・模様替等）'!Print_Area</vt:lpstr>
      <vt:lpstr>'別表３(土木工事等）'!Print_Area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C20398</cp:lastModifiedBy>
  <cp:lastPrinted>2022-03-28T08:01:04Z</cp:lastPrinted>
  <dcterms:created xsi:type="dcterms:W3CDTF">2022-03-10T07:07:06Z</dcterms:created>
  <dcterms:modified xsi:type="dcterms:W3CDTF">2023-03-24T01:06:23Z</dcterms:modified>
</cp:coreProperties>
</file>