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1801\g-016040-$\年度繰越用（常用フォルダ）\04_計画Ｔ\04_建設リサイクル法\様式\"/>
    </mc:Choice>
  </mc:AlternateContent>
  <workbookProtection workbookPassword="CC6F" lockStructure="1"/>
  <bookViews>
    <workbookView xWindow="0" yWindow="0" windowWidth="19200" windowHeight="8230" tabRatio="826"/>
  </bookViews>
  <sheets>
    <sheet name="【届出書】様式第１号" sheetId="42" r:id="rId1"/>
    <sheet name="別表１(解体）" sheetId="57" r:id="rId2"/>
    <sheet name="別表２(新築・模様替等）" sheetId="58" r:id="rId3"/>
    <sheet name="別表３(土木工事等）" sheetId="59" r:id="rId4"/>
    <sheet name="CSV（久留米市）" sheetId="56" r:id="rId5"/>
  </sheets>
  <definedNames>
    <definedName name="_xlnm.Print_Area" localSheetId="0">【届出書】様式第１号!$A$1:$AH$57</definedName>
    <definedName name="_xlnm.Print_Area" localSheetId="1">'別表１(解体）'!$A$1:$AH$62</definedName>
    <definedName name="_xlnm.Print_Area" localSheetId="2">'別表２(新築・模様替等）'!$A$1:$AI$58</definedName>
    <definedName name="_xlnm.Print_Area" localSheetId="3">'別表３(土木工事等）'!$A$1:$AH$60</definedName>
  </definedNames>
  <calcPr calcId="162913"/>
</workbook>
</file>

<file path=xl/calcChain.xml><?xml version="1.0" encoding="utf-8"?>
<calcChain xmlns="http://schemas.openxmlformats.org/spreadsheetml/2006/main">
  <c r="V3" i="56" l="1"/>
  <c r="O3" i="56" l="1"/>
  <c r="AA3" i="56" l="1"/>
  <c r="AC3" i="56"/>
  <c r="AB3" i="56"/>
  <c r="Y3" i="56"/>
  <c r="Z3" i="56"/>
  <c r="AJ21" i="42" l="1"/>
  <c r="AJ19" i="42"/>
  <c r="AJ20" i="42" l="1"/>
  <c r="AG19" i="42"/>
  <c r="N19" i="42"/>
  <c r="AJ51" i="57" l="1"/>
  <c r="AJ26" i="57" l="1"/>
  <c r="AK59" i="59" l="1"/>
  <c r="AK58" i="59"/>
  <c r="AK56" i="59"/>
  <c r="AK55" i="59"/>
  <c r="AK54" i="59"/>
  <c r="AK53" i="59"/>
  <c r="AK52" i="59"/>
  <c r="AK51" i="59"/>
  <c r="AK49" i="59"/>
  <c r="AK46" i="59"/>
  <c r="AK44" i="59"/>
  <c r="AK42" i="59"/>
  <c r="AK40" i="59"/>
  <c r="AK38" i="59"/>
  <c r="AK36" i="59"/>
  <c r="AK34" i="59"/>
  <c r="AK29" i="59"/>
  <c r="AK27" i="59"/>
  <c r="AK24" i="59"/>
  <c r="AK22" i="59"/>
  <c r="AK20" i="59"/>
  <c r="AK19" i="59"/>
  <c r="AK18" i="59"/>
  <c r="AK16" i="59"/>
  <c r="AK13" i="59"/>
  <c r="AK12" i="59"/>
  <c r="AK10" i="59"/>
  <c r="AK8" i="59"/>
  <c r="AK5" i="59"/>
  <c r="AK4" i="59"/>
  <c r="AK55" i="58"/>
  <c r="AK52" i="58"/>
  <c r="AK50" i="58"/>
  <c r="AK48" i="58"/>
  <c r="AK47" i="58"/>
  <c r="AK45" i="58"/>
  <c r="AK43" i="58"/>
  <c r="AK41" i="58"/>
  <c r="AK39" i="58"/>
  <c r="AK37" i="58"/>
  <c r="AK35" i="58"/>
  <c r="AK29" i="58"/>
  <c r="AK27" i="58"/>
  <c r="AK25" i="58"/>
  <c r="AK24" i="58"/>
  <c r="AK21" i="58"/>
  <c r="AK19" i="58"/>
  <c r="AK16" i="58"/>
  <c r="AK15" i="58"/>
  <c r="AK14" i="58"/>
  <c r="AK12" i="58"/>
  <c r="AK9" i="58"/>
  <c r="AK8" i="58"/>
  <c r="AK6" i="58"/>
  <c r="AK4" i="58"/>
  <c r="AJ61" i="57"/>
  <c r="AJ60" i="57"/>
  <c r="AJ58" i="57"/>
  <c r="AJ57" i="57"/>
  <c r="AJ56" i="57"/>
  <c r="AJ55" i="57"/>
  <c r="AJ54" i="57"/>
  <c r="AJ52" i="57"/>
  <c r="AJ49" i="57"/>
  <c r="AJ46" i="57"/>
  <c r="AJ44" i="57"/>
  <c r="AJ42" i="57"/>
  <c r="AJ39" i="57"/>
  <c r="AJ36" i="57"/>
  <c r="AJ33" i="57"/>
  <c r="AJ30" i="57"/>
  <c r="AJ28" i="57"/>
  <c r="AJ22" i="57"/>
  <c r="AJ20" i="57"/>
  <c r="AJ18" i="57"/>
  <c r="AJ16" i="57"/>
  <c r="AJ15" i="57"/>
  <c r="AJ14" i="57"/>
  <c r="AJ12" i="57"/>
  <c r="AJ10" i="57"/>
  <c r="AJ9" i="57"/>
  <c r="AJ8" i="57"/>
  <c r="AJ6" i="57"/>
  <c r="AJ4" i="57"/>
  <c r="AJ23" i="42" l="1"/>
  <c r="D6" i="56" l="1"/>
  <c r="D9" i="56" s="1"/>
  <c r="D12" i="56"/>
  <c r="AJ51" i="42" s="1"/>
  <c r="I3" i="56" l="1"/>
  <c r="W3" i="56"/>
  <c r="AJ42" i="42"/>
  <c r="AJ52" i="42"/>
  <c r="AJ4" i="42"/>
  <c r="K3" i="56" l="1"/>
  <c r="AJ18" i="42"/>
  <c r="AJ37" i="42" l="1"/>
  <c r="AJ34" i="42"/>
  <c r="AJ35" i="42"/>
  <c r="AJ24" i="42"/>
  <c r="AJ11" i="42" l="1"/>
  <c r="AJ10" i="42"/>
  <c r="AJ9" i="42"/>
  <c r="AJ8" i="42"/>
  <c r="AJ25" i="42" l="1"/>
  <c r="X3" i="56"/>
  <c r="L3" i="56"/>
  <c r="U3" i="56" l="1"/>
  <c r="R3" i="56"/>
  <c r="T3" i="56"/>
  <c r="S3" i="56"/>
  <c r="Q3" i="56"/>
  <c r="P3" i="56"/>
  <c r="N3" i="56" l="1"/>
  <c r="M3" i="56"/>
  <c r="J3" i="56"/>
  <c r="AJ32" i="42" l="1"/>
  <c r="P34" i="42"/>
  <c r="AJ38" i="42"/>
  <c r="AJ30" i="42"/>
  <c r="AJ28" i="42"/>
  <c r="AJ31" i="42"/>
  <c r="AJ29" i="42"/>
  <c r="AJ17" i="42"/>
  <c r="AJ7" i="42"/>
  <c r="AJ6" i="42"/>
</calcChain>
</file>

<file path=xl/comments1.xml><?xml version="1.0" encoding="utf-8"?>
<comments xmlns="http://schemas.openxmlformats.org/spreadsheetml/2006/main">
  <authors>
    <author>C19424</author>
  </authors>
  <commentList>
    <comment ref="AF4" authorId="0" shapeId="0">
      <text>
        <r>
          <rPr>
            <b/>
            <sz val="9"/>
            <color indexed="81"/>
            <rFont val="MS P ゴシック"/>
            <family val="3"/>
            <charset val="128"/>
          </rPr>
          <t>C19424:</t>
        </r>
        <r>
          <rPr>
            <sz val="9"/>
            <color indexed="81"/>
            <rFont val="MS P ゴシック"/>
            <family val="3"/>
            <charset val="128"/>
          </rPr>
          <t xml:space="preserve">
※工事着手日の7日前までに提出
（例）1日に提出
　　⇒8日に工事着手</t>
        </r>
      </text>
    </comment>
    <comment ref="T6" authorId="0" shapeId="0">
      <text>
        <r>
          <rPr>
            <b/>
            <sz val="9"/>
            <color indexed="81"/>
            <rFont val="MS P ゴシック"/>
            <family val="3"/>
            <charset val="128"/>
          </rPr>
          <t>C19424:</t>
        </r>
        <r>
          <rPr>
            <sz val="9"/>
            <color indexed="81"/>
            <rFont val="MS P ゴシック"/>
            <family val="3"/>
            <charset val="128"/>
          </rPr>
          <t xml:space="preserve">
氏名のフリガナ</t>
        </r>
      </text>
    </comment>
    <comment ref="R7" authorId="0" shapeId="0">
      <text>
        <r>
          <rPr>
            <b/>
            <sz val="9"/>
            <color indexed="81"/>
            <rFont val="MS P ゴシック"/>
            <family val="3"/>
            <charset val="128"/>
          </rPr>
          <t>C19424:</t>
        </r>
        <r>
          <rPr>
            <sz val="9"/>
            <color indexed="81"/>
            <rFont val="MS P ゴシック"/>
            <family val="3"/>
            <charset val="128"/>
          </rPr>
          <t xml:space="preserve">
法人の場合、代表者の氏名を忘れずに記入</t>
        </r>
      </text>
    </comment>
    <comment ref="O20" authorId="0" shapeId="0">
      <text>
        <r>
          <rPr>
            <b/>
            <sz val="9"/>
            <color indexed="81"/>
            <rFont val="MS P ゴシック"/>
            <family val="3"/>
            <charset val="128"/>
          </rPr>
          <t>C19424:</t>
        </r>
        <r>
          <rPr>
            <sz val="9"/>
            <color indexed="81"/>
            <rFont val="MS P ゴシック"/>
            <family val="3"/>
            <charset val="128"/>
          </rPr>
          <t xml:space="preserve">
主な建物を記入
（附属建物の用途・階数は、別表１のN列・7行目に記入）</t>
        </r>
      </text>
    </comment>
    <comment ref="U20" authorId="0" shapeId="0">
      <text>
        <r>
          <rPr>
            <b/>
            <sz val="9"/>
            <color indexed="81"/>
            <rFont val="MS P ゴシック"/>
            <family val="3"/>
            <charset val="128"/>
          </rPr>
          <t>C19424:</t>
        </r>
        <r>
          <rPr>
            <sz val="9"/>
            <color indexed="81"/>
            <rFont val="MS P ゴシック"/>
            <family val="3"/>
            <charset val="128"/>
          </rPr>
          <t xml:space="preserve">
主な建物の地上階数
（地上階がない場合は、地下階数）</t>
        </r>
      </text>
    </comment>
    <comment ref="AE20" authorId="0" shapeId="0">
      <text>
        <r>
          <rPr>
            <b/>
            <sz val="9"/>
            <color indexed="81"/>
            <rFont val="MS P ゴシック"/>
            <family val="3"/>
            <charset val="128"/>
          </rPr>
          <t>C19424:</t>
        </r>
        <r>
          <rPr>
            <sz val="9"/>
            <color indexed="81"/>
            <rFont val="MS P ゴシック"/>
            <family val="3"/>
            <charset val="128"/>
          </rPr>
          <t xml:space="preserve">
複数棟の場合、その合計</t>
        </r>
      </text>
    </comment>
    <comment ref="P21" authorId="0" shapeId="0">
      <text>
        <r>
          <rPr>
            <b/>
            <sz val="9"/>
            <color indexed="81"/>
            <rFont val="MS P ゴシック"/>
            <family val="3"/>
            <charset val="128"/>
          </rPr>
          <t>C19424:</t>
        </r>
        <r>
          <rPr>
            <sz val="9"/>
            <color indexed="81"/>
            <rFont val="MS P ゴシック"/>
            <family val="3"/>
            <charset val="128"/>
          </rPr>
          <t xml:space="preserve">
主な建物を記入
（附属建物の用途・階数は、別表２のO列・7行目に記入）</t>
        </r>
      </text>
    </comment>
    <comment ref="V21" authorId="0" shapeId="0">
      <text>
        <r>
          <rPr>
            <b/>
            <sz val="9"/>
            <color indexed="81"/>
            <rFont val="MS P ゴシック"/>
            <family val="3"/>
            <charset val="128"/>
          </rPr>
          <t>C19424:</t>
        </r>
        <r>
          <rPr>
            <sz val="9"/>
            <color indexed="81"/>
            <rFont val="MS P ゴシック"/>
            <family val="3"/>
            <charset val="128"/>
          </rPr>
          <t xml:space="preserve">
主な建物の地上階数
（地上階がない場合は、地下階数）</t>
        </r>
      </text>
    </comment>
    <comment ref="AF21" authorId="0" shapeId="0">
      <text>
        <r>
          <rPr>
            <b/>
            <sz val="9"/>
            <color indexed="81"/>
            <rFont val="MS P ゴシック"/>
            <family val="3"/>
            <charset val="128"/>
          </rPr>
          <t>C19424:</t>
        </r>
        <r>
          <rPr>
            <sz val="9"/>
            <color indexed="81"/>
            <rFont val="MS P ゴシック"/>
            <family val="3"/>
            <charset val="128"/>
          </rPr>
          <t xml:space="preserve">
複数棟の場合、その合計</t>
        </r>
      </text>
    </comment>
    <comment ref="O23" authorId="0" shapeId="0">
      <text>
        <r>
          <rPr>
            <b/>
            <sz val="9"/>
            <color indexed="81"/>
            <rFont val="MS P ゴシック"/>
            <family val="3"/>
            <charset val="128"/>
          </rPr>
          <t>C19424:</t>
        </r>
        <r>
          <rPr>
            <sz val="9"/>
            <color indexed="81"/>
            <rFont val="MS P ゴシック"/>
            <family val="3"/>
            <charset val="128"/>
          </rPr>
          <t xml:space="preserve">
主な建物を記入
（附属建物の用途・階数は、別表２のO列・7行目に記入）</t>
        </r>
      </text>
    </comment>
    <comment ref="U23" authorId="0" shapeId="0">
      <text>
        <r>
          <rPr>
            <b/>
            <sz val="9"/>
            <color indexed="81"/>
            <rFont val="MS P ゴシック"/>
            <family val="3"/>
            <charset val="128"/>
          </rPr>
          <t>C19424:</t>
        </r>
        <r>
          <rPr>
            <sz val="9"/>
            <color indexed="81"/>
            <rFont val="MS P ゴシック"/>
            <family val="3"/>
            <charset val="128"/>
          </rPr>
          <t xml:space="preserve">
主な建物の地上階数
（地上階がない場合は、地下階数）</t>
        </r>
      </text>
    </comment>
    <comment ref="S28" authorId="0" shapeId="0">
      <text>
        <r>
          <rPr>
            <b/>
            <sz val="9"/>
            <color indexed="81"/>
            <rFont val="MS P ゴシック"/>
            <family val="3"/>
            <charset val="128"/>
          </rPr>
          <t>C19424:</t>
        </r>
        <r>
          <rPr>
            <sz val="9"/>
            <color indexed="81"/>
            <rFont val="MS P ゴシック"/>
            <family val="3"/>
            <charset val="128"/>
          </rPr>
          <t xml:space="preserve">
氏名のフリガナ</t>
        </r>
      </text>
    </comment>
    <comment ref="R29" authorId="0" shapeId="0">
      <text>
        <r>
          <rPr>
            <b/>
            <sz val="9"/>
            <color indexed="81"/>
            <rFont val="MS P ゴシック"/>
            <family val="3"/>
            <charset val="128"/>
          </rPr>
          <t>C19424:</t>
        </r>
        <r>
          <rPr>
            <sz val="9"/>
            <color indexed="81"/>
            <rFont val="MS P ゴシック"/>
            <family val="3"/>
            <charset val="128"/>
          </rPr>
          <t xml:space="preserve">
代表者の氏名を忘れずに記入</t>
        </r>
      </text>
    </comment>
    <comment ref="G34" authorId="0" shapeId="0">
      <text>
        <r>
          <rPr>
            <b/>
            <sz val="9"/>
            <color indexed="81"/>
            <rFont val="MS P ゴシック"/>
            <family val="3"/>
            <charset val="128"/>
          </rPr>
          <t>C19424:</t>
        </r>
        <r>
          <rPr>
            <sz val="9"/>
            <color indexed="81"/>
            <rFont val="MS P ゴシック"/>
            <family val="3"/>
            <charset val="128"/>
          </rPr>
          <t xml:space="preserve">
知事許可の場合
〇〇県
~~~~~~</t>
        </r>
      </text>
    </comment>
    <comment ref="AF51" authorId="0" shapeId="0">
      <text>
        <r>
          <rPr>
            <b/>
            <sz val="9"/>
            <color indexed="81"/>
            <rFont val="MS P ゴシック"/>
            <family val="3"/>
            <charset val="128"/>
          </rPr>
          <t>C19424:</t>
        </r>
        <r>
          <rPr>
            <sz val="9"/>
            <color indexed="81"/>
            <rFont val="MS P ゴシック"/>
            <family val="3"/>
            <charset val="128"/>
          </rPr>
          <t xml:space="preserve">
※工事着手日の7日前までに提出
（例）1日に提出
　　⇒8日に工事着手</t>
        </r>
      </text>
    </comment>
  </commentList>
</comments>
</file>

<file path=xl/comments2.xml><?xml version="1.0" encoding="utf-8"?>
<comments xmlns="http://schemas.openxmlformats.org/spreadsheetml/2006/main">
  <authors>
    <author>C19424</author>
  </authors>
  <commentList>
    <comment ref="N7" authorId="0" shapeId="0">
      <text>
        <r>
          <rPr>
            <b/>
            <sz val="9"/>
            <color indexed="81"/>
            <rFont val="MS P ゴシック"/>
            <family val="3"/>
            <charset val="128"/>
          </rPr>
          <t>C19424:</t>
        </r>
        <r>
          <rPr>
            <sz val="9"/>
            <color indexed="81"/>
            <rFont val="MS P ゴシック"/>
            <family val="3"/>
            <charset val="128"/>
          </rPr>
          <t xml:space="preserve">
①特記事項がある場合に記載
②複数棟ある場合、附属する建物の用途と階数を記載</t>
        </r>
      </text>
    </comment>
    <comment ref="AC8" authorId="0" shapeId="0">
      <text>
        <r>
          <rPr>
            <b/>
            <sz val="9"/>
            <color indexed="81"/>
            <rFont val="MS P ゴシック"/>
            <family val="3"/>
            <charset val="128"/>
          </rPr>
          <t>C19424:</t>
        </r>
        <r>
          <rPr>
            <sz val="9"/>
            <color indexed="81"/>
            <rFont val="MS P ゴシック"/>
            <family val="3"/>
            <charset val="128"/>
          </rPr>
          <t xml:space="preserve">
左以外の施設は☑の上、用途を記載</t>
        </r>
      </text>
    </comment>
    <comment ref="AD9" authorId="0" shapeId="0">
      <text>
        <r>
          <rPr>
            <b/>
            <sz val="9"/>
            <color indexed="81"/>
            <rFont val="MS P ゴシック"/>
            <family val="3"/>
            <charset val="128"/>
          </rPr>
          <t>C19424:</t>
        </r>
        <r>
          <rPr>
            <sz val="9"/>
            <color indexed="81"/>
            <rFont val="MS P ゴシック"/>
            <family val="3"/>
            <charset val="128"/>
          </rPr>
          <t xml:space="preserve">
用途を記入</t>
        </r>
      </text>
    </comment>
    <comment ref="M10" authorId="0" shapeId="0">
      <text>
        <r>
          <rPr>
            <b/>
            <sz val="9"/>
            <color indexed="81"/>
            <rFont val="MS P ゴシック"/>
            <family val="3"/>
            <charset val="128"/>
          </rPr>
          <t>C19424:</t>
        </r>
        <r>
          <rPr>
            <sz val="9"/>
            <color indexed="81"/>
            <rFont val="MS P ゴシック"/>
            <family val="3"/>
            <charset val="128"/>
          </rPr>
          <t xml:space="preserve">
次の場合に記載
①周辺に施設がない
②その他特記がある</t>
        </r>
      </text>
    </comment>
    <comment ref="M13" authorId="0" shapeId="0">
      <text>
        <r>
          <rPr>
            <b/>
            <sz val="9"/>
            <color indexed="81"/>
            <rFont val="MS P ゴシック"/>
            <family val="3"/>
            <charset val="128"/>
          </rPr>
          <t>C19424:</t>
        </r>
        <r>
          <rPr>
            <sz val="9"/>
            <color indexed="81"/>
            <rFont val="MS P ゴシック"/>
            <family val="3"/>
            <charset val="128"/>
          </rPr>
          <t xml:space="preserve">
特記事項がある場合に記載</t>
        </r>
      </text>
    </comment>
    <comment ref="P14" authorId="0" shapeId="0">
      <text>
        <r>
          <rPr>
            <b/>
            <sz val="9"/>
            <color indexed="81"/>
            <rFont val="MS P ゴシック"/>
            <family val="3"/>
            <charset val="128"/>
          </rPr>
          <t>C19424:</t>
        </r>
        <r>
          <rPr>
            <sz val="9"/>
            <color indexed="81"/>
            <rFont val="MS P ゴシック"/>
            <family val="3"/>
            <charset val="128"/>
          </rPr>
          <t xml:space="preserve">
障害物の内容を記入</t>
        </r>
      </text>
    </comment>
    <comment ref="M17" authorId="0" shapeId="0">
      <text>
        <r>
          <rPr>
            <b/>
            <sz val="9"/>
            <color indexed="81"/>
            <rFont val="MS P ゴシック"/>
            <family val="3"/>
            <charset val="128"/>
          </rPr>
          <t>C19424:</t>
        </r>
        <r>
          <rPr>
            <sz val="9"/>
            <color indexed="81"/>
            <rFont val="MS P ゴシック"/>
            <family val="3"/>
            <charset val="128"/>
          </rPr>
          <t xml:space="preserve">
特記事項がある場合に記載</t>
        </r>
      </text>
    </comment>
    <comment ref="V22" authorId="0" shapeId="0">
      <text>
        <r>
          <rPr>
            <b/>
            <sz val="9"/>
            <color indexed="81"/>
            <rFont val="MS P ゴシック"/>
            <family val="3"/>
            <charset val="128"/>
          </rPr>
          <t>C19424:</t>
        </r>
        <r>
          <rPr>
            <sz val="9"/>
            <color indexed="81"/>
            <rFont val="MS P ゴシック"/>
            <family val="3"/>
            <charset val="128"/>
          </rPr>
          <t xml:space="preserve">
調査結果に関わらず、必ず実施</t>
        </r>
      </text>
    </comment>
    <comment ref="V24" authorId="0" shapeId="0">
      <text>
        <r>
          <rPr>
            <b/>
            <sz val="9"/>
            <color indexed="81"/>
            <rFont val="MS P ゴシック"/>
            <family val="3"/>
            <charset val="128"/>
          </rPr>
          <t>C19424:</t>
        </r>
        <r>
          <rPr>
            <sz val="9"/>
            <color indexed="81"/>
            <rFont val="MS P ゴシック"/>
            <family val="3"/>
            <charset val="128"/>
          </rPr>
          <t xml:space="preserve">
調査結果に関わらず、必ず実施</t>
        </r>
      </text>
    </comment>
    <comment ref="V26" authorId="0" shapeId="0">
      <text>
        <r>
          <rPr>
            <b/>
            <sz val="9"/>
            <color indexed="81"/>
            <rFont val="MS P ゴシック"/>
            <family val="3"/>
            <charset val="128"/>
          </rPr>
          <t>C19424:</t>
        </r>
        <r>
          <rPr>
            <sz val="9"/>
            <color indexed="81"/>
            <rFont val="MS P ゴシック"/>
            <family val="3"/>
            <charset val="128"/>
          </rPr>
          <t xml:space="preserve">
レベル１・２の場合に作業着手の14日前までに届出</t>
        </r>
      </text>
    </comment>
    <comment ref="V28" authorId="0" shapeId="0">
      <text>
        <r>
          <rPr>
            <b/>
            <sz val="9"/>
            <color indexed="81"/>
            <rFont val="MS P ゴシック"/>
            <family val="3"/>
            <charset val="128"/>
          </rPr>
          <t>C19424:</t>
        </r>
        <r>
          <rPr>
            <sz val="9"/>
            <color indexed="81"/>
            <rFont val="MS P ゴシック"/>
            <family val="3"/>
            <charset val="128"/>
          </rPr>
          <t xml:space="preserve">
飛散性・非飛散性に係わらず適正に処理</t>
        </r>
      </text>
    </comment>
    <comment ref="V30" authorId="0" shapeId="0">
      <text>
        <r>
          <rPr>
            <b/>
            <sz val="9"/>
            <color indexed="81"/>
            <rFont val="MS P ゴシック"/>
            <family val="3"/>
            <charset val="128"/>
          </rPr>
          <t>C19424:</t>
        </r>
        <r>
          <rPr>
            <sz val="9"/>
            <color indexed="81"/>
            <rFont val="MS P ゴシック"/>
            <family val="3"/>
            <charset val="128"/>
          </rPr>
          <t xml:space="preserve">
調査結果に係わらず、必ず実施</t>
        </r>
      </text>
    </comment>
    <comment ref="V31" authorId="0" shapeId="0">
      <text>
        <r>
          <rPr>
            <b/>
            <sz val="9"/>
            <color indexed="81"/>
            <rFont val="MS P ゴシック"/>
            <family val="3"/>
            <charset val="128"/>
          </rPr>
          <t>C19424:</t>
        </r>
        <r>
          <rPr>
            <sz val="9"/>
            <color indexed="81"/>
            <rFont val="MS P ゴシック"/>
            <family val="3"/>
            <charset val="128"/>
          </rPr>
          <t xml:space="preserve">
フロンが「有」の場合に適正に処理</t>
        </r>
      </text>
    </comment>
    <comment ref="M33" authorId="0" shapeId="0">
      <text>
        <r>
          <rPr>
            <b/>
            <sz val="9"/>
            <color indexed="81"/>
            <rFont val="MS P ゴシック"/>
            <family val="3"/>
            <charset val="128"/>
          </rPr>
          <t>C19424:</t>
        </r>
        <r>
          <rPr>
            <sz val="9"/>
            <color indexed="81"/>
            <rFont val="MS P ゴシック"/>
            <family val="3"/>
            <charset val="128"/>
          </rPr>
          <t xml:space="preserve">
機器名を記載</t>
        </r>
      </text>
    </comment>
    <comment ref="V33" authorId="0" shapeId="0">
      <text>
        <r>
          <rPr>
            <b/>
            <sz val="9"/>
            <color indexed="81"/>
            <rFont val="MS P ゴシック"/>
            <family val="3"/>
            <charset val="128"/>
          </rPr>
          <t>C19424:</t>
        </r>
        <r>
          <rPr>
            <sz val="9"/>
            <color indexed="81"/>
            <rFont val="MS P ゴシック"/>
            <family val="3"/>
            <charset val="128"/>
          </rPr>
          <t xml:space="preserve">
ＰＣＢが「有」の場合に適正に処理</t>
        </r>
      </text>
    </comment>
    <comment ref="L37" authorId="0" shapeId="0">
      <text>
        <r>
          <rPr>
            <b/>
            <sz val="9"/>
            <color indexed="81"/>
            <rFont val="MS P ゴシック"/>
            <family val="3"/>
            <charset val="128"/>
          </rPr>
          <t>C19424:</t>
        </r>
        <r>
          <rPr>
            <sz val="9"/>
            <color indexed="81"/>
            <rFont val="MS P ゴシック"/>
            <family val="3"/>
            <charset val="128"/>
          </rPr>
          <t xml:space="preserve">
原則、手作業で分別</t>
        </r>
      </text>
    </comment>
    <comment ref="W37" authorId="0" shapeId="0">
      <text>
        <r>
          <rPr>
            <b/>
            <sz val="9"/>
            <color indexed="81"/>
            <rFont val="MS P ゴシック"/>
            <family val="3"/>
            <charset val="128"/>
          </rPr>
          <t>C19424:</t>
        </r>
        <r>
          <rPr>
            <sz val="9"/>
            <color indexed="81"/>
            <rFont val="MS P ゴシック"/>
            <family val="3"/>
            <charset val="128"/>
          </rPr>
          <t xml:space="preserve">
躯体に埋め込んでいる場合などで、その旨を（　）に記載</t>
        </r>
      </text>
    </comment>
    <comment ref="L40" authorId="0" shapeId="0">
      <text>
        <r>
          <rPr>
            <b/>
            <sz val="9"/>
            <color indexed="81"/>
            <rFont val="MS P ゴシック"/>
            <family val="3"/>
            <charset val="128"/>
          </rPr>
          <t>C19424:</t>
        </r>
        <r>
          <rPr>
            <sz val="9"/>
            <color indexed="81"/>
            <rFont val="MS P ゴシック"/>
            <family val="3"/>
            <charset val="128"/>
          </rPr>
          <t xml:space="preserve">
原則、手作業で分別</t>
        </r>
      </text>
    </comment>
    <comment ref="W40" authorId="0" shapeId="0">
      <text>
        <r>
          <rPr>
            <b/>
            <sz val="9"/>
            <color indexed="81"/>
            <rFont val="MS P ゴシック"/>
            <family val="3"/>
            <charset val="128"/>
          </rPr>
          <t>C19424:</t>
        </r>
        <r>
          <rPr>
            <sz val="9"/>
            <color indexed="81"/>
            <rFont val="MS P ゴシック"/>
            <family val="3"/>
            <charset val="128"/>
          </rPr>
          <t xml:space="preserve">
鉄骨造に折板屋根の場合などで、その旨を（　）に記載</t>
        </r>
      </text>
    </comment>
    <comment ref="C47" authorId="0" shapeId="0">
      <text>
        <r>
          <rPr>
            <b/>
            <sz val="9"/>
            <color indexed="81"/>
            <rFont val="MS P ゴシック"/>
            <family val="3"/>
            <charset val="128"/>
          </rPr>
          <t>C19424:</t>
        </r>
        <r>
          <rPr>
            <sz val="9"/>
            <color indexed="81"/>
            <rFont val="MS P ゴシック"/>
            <family val="3"/>
            <charset val="128"/>
          </rPr>
          <t xml:space="preserve">
ブロック塀など具体的に記載</t>
        </r>
      </text>
    </comment>
    <comment ref="P49" authorId="0" shapeId="0">
      <text>
        <r>
          <rPr>
            <b/>
            <sz val="9"/>
            <color indexed="81"/>
            <rFont val="MS P ゴシック"/>
            <family val="3"/>
            <charset val="128"/>
          </rPr>
          <t>C19424:</t>
        </r>
        <r>
          <rPr>
            <sz val="9"/>
            <color indexed="81"/>
            <rFont val="MS P ゴシック"/>
            <family val="3"/>
            <charset val="128"/>
          </rPr>
          <t xml:space="preserve">
例：⑤→①→②→③→④</t>
        </r>
      </text>
    </comment>
    <comment ref="N54" authorId="0" shapeId="0">
      <text>
        <r>
          <rPr>
            <b/>
            <sz val="9"/>
            <color indexed="81"/>
            <rFont val="MS P ゴシック"/>
            <family val="3"/>
            <charset val="128"/>
          </rPr>
          <t>C19424:</t>
        </r>
        <r>
          <rPr>
            <sz val="9"/>
            <color indexed="81"/>
            <rFont val="MS P ゴシック"/>
            <family val="3"/>
            <charset val="128"/>
          </rPr>
          <t xml:space="preserve">
コンクリート・アスファルト・木材だけでなく、建設資材全て（プラスチック等）</t>
        </r>
      </text>
    </comment>
    <comment ref="S56" authorId="0" shapeId="0">
      <text>
        <r>
          <rPr>
            <b/>
            <sz val="9"/>
            <color indexed="81"/>
            <rFont val="MS P ゴシック"/>
            <family val="3"/>
            <charset val="128"/>
          </rPr>
          <t>C19424:</t>
        </r>
        <r>
          <rPr>
            <sz val="9"/>
            <color indexed="81"/>
            <rFont val="MS P ゴシック"/>
            <family val="3"/>
            <charset val="128"/>
          </rPr>
          <t xml:space="preserve">
発生量なし場合は0と記入</t>
        </r>
      </text>
    </comment>
    <comment ref="S57" authorId="0" shapeId="0">
      <text>
        <r>
          <rPr>
            <b/>
            <sz val="9"/>
            <color indexed="81"/>
            <rFont val="MS P ゴシック"/>
            <family val="3"/>
            <charset val="128"/>
          </rPr>
          <t>C19424:</t>
        </r>
        <r>
          <rPr>
            <sz val="9"/>
            <color indexed="81"/>
            <rFont val="MS P ゴシック"/>
            <family val="3"/>
            <charset val="128"/>
          </rPr>
          <t xml:space="preserve">
発生量なし場合は0と記入</t>
        </r>
      </text>
    </comment>
    <comment ref="S58" authorId="0" shapeId="0">
      <text>
        <r>
          <rPr>
            <b/>
            <sz val="9"/>
            <color indexed="81"/>
            <rFont val="MS P ゴシック"/>
            <family val="3"/>
            <charset val="128"/>
          </rPr>
          <t>C19424:</t>
        </r>
        <r>
          <rPr>
            <sz val="9"/>
            <color indexed="81"/>
            <rFont val="MS P ゴシック"/>
            <family val="3"/>
            <charset val="128"/>
          </rPr>
          <t xml:space="preserve">
発生量なし場合は0と記入</t>
        </r>
      </text>
    </comment>
    <comment ref="R61" authorId="0" shapeId="0">
      <text>
        <r>
          <rPr>
            <b/>
            <sz val="9"/>
            <color indexed="81"/>
            <rFont val="MS P ゴシック"/>
            <family val="3"/>
            <charset val="128"/>
          </rPr>
          <t>C19424:</t>
        </r>
        <r>
          <rPr>
            <sz val="9"/>
            <color indexed="81"/>
            <rFont val="MS P ゴシック"/>
            <family val="3"/>
            <charset val="128"/>
          </rPr>
          <t xml:space="preserve">
一級土木施工管理技士など</t>
        </r>
      </text>
    </comment>
  </commentList>
</comments>
</file>

<file path=xl/comments3.xml><?xml version="1.0" encoding="utf-8"?>
<comments xmlns="http://schemas.openxmlformats.org/spreadsheetml/2006/main">
  <authors>
    <author>C19424</author>
  </authors>
  <commentList>
    <comment ref="O7" authorId="0" shapeId="0">
      <text>
        <r>
          <rPr>
            <b/>
            <sz val="9"/>
            <color indexed="81"/>
            <rFont val="MS P ゴシック"/>
            <family val="3"/>
            <charset val="128"/>
          </rPr>
          <t>C19424:</t>
        </r>
        <r>
          <rPr>
            <sz val="9"/>
            <color indexed="81"/>
            <rFont val="MS P ゴシック"/>
            <family val="3"/>
            <charset val="128"/>
          </rPr>
          <t xml:space="preserve">
①特記事項がある場合に記載
②複数棟ある場合、附属する建物の用途と階数を記載</t>
        </r>
      </text>
    </comment>
    <comment ref="AE9" authorId="0" shapeId="0">
      <text>
        <r>
          <rPr>
            <b/>
            <sz val="9"/>
            <color indexed="81"/>
            <rFont val="MS P ゴシック"/>
            <family val="3"/>
            <charset val="128"/>
          </rPr>
          <t>C19424:</t>
        </r>
        <r>
          <rPr>
            <sz val="9"/>
            <color indexed="81"/>
            <rFont val="MS P ゴシック"/>
            <family val="3"/>
            <charset val="128"/>
          </rPr>
          <t xml:space="preserve">
用途を記入</t>
        </r>
      </text>
    </comment>
    <comment ref="N10" authorId="0" shapeId="0">
      <text>
        <r>
          <rPr>
            <b/>
            <sz val="9"/>
            <color indexed="81"/>
            <rFont val="MS P ゴシック"/>
            <family val="3"/>
            <charset val="128"/>
          </rPr>
          <t>C19424:</t>
        </r>
        <r>
          <rPr>
            <sz val="9"/>
            <color indexed="81"/>
            <rFont val="MS P ゴシック"/>
            <family val="3"/>
            <charset val="128"/>
          </rPr>
          <t xml:space="preserve">
次の場合に記載
①周辺に施設がない
②その他特記がある</t>
        </r>
      </text>
    </comment>
    <comment ref="N13" authorId="0" shapeId="0">
      <text>
        <r>
          <rPr>
            <b/>
            <sz val="9"/>
            <color indexed="81"/>
            <rFont val="MS P ゴシック"/>
            <family val="3"/>
            <charset val="128"/>
          </rPr>
          <t>C19424:</t>
        </r>
        <r>
          <rPr>
            <sz val="9"/>
            <color indexed="81"/>
            <rFont val="MS P ゴシック"/>
            <family val="3"/>
            <charset val="128"/>
          </rPr>
          <t xml:space="preserve">
特記事項がある場合に記載</t>
        </r>
      </text>
    </comment>
    <comment ref="Q14" authorId="0" shapeId="0">
      <text>
        <r>
          <rPr>
            <b/>
            <sz val="9"/>
            <color indexed="81"/>
            <rFont val="MS P ゴシック"/>
            <family val="3"/>
            <charset val="128"/>
          </rPr>
          <t>C19424:</t>
        </r>
        <r>
          <rPr>
            <sz val="9"/>
            <color indexed="81"/>
            <rFont val="MS P ゴシック"/>
            <family val="3"/>
            <charset val="128"/>
          </rPr>
          <t xml:space="preserve">
障害物の内容を記入</t>
        </r>
      </text>
    </comment>
    <comment ref="N17" authorId="0" shapeId="0">
      <text>
        <r>
          <rPr>
            <b/>
            <sz val="9"/>
            <color indexed="81"/>
            <rFont val="MS P ゴシック"/>
            <family val="3"/>
            <charset val="128"/>
          </rPr>
          <t>C19424:</t>
        </r>
        <r>
          <rPr>
            <sz val="9"/>
            <color indexed="81"/>
            <rFont val="MS P ゴシック"/>
            <family val="3"/>
            <charset val="128"/>
          </rPr>
          <t xml:space="preserve">
特記事項がある場合に記載</t>
        </r>
      </text>
    </comment>
    <comment ref="W21" authorId="0" shapeId="0">
      <text>
        <r>
          <rPr>
            <b/>
            <sz val="9"/>
            <color indexed="81"/>
            <rFont val="MS P ゴシック"/>
            <family val="3"/>
            <charset val="128"/>
          </rPr>
          <t>C19424:</t>
        </r>
        <r>
          <rPr>
            <sz val="9"/>
            <color indexed="81"/>
            <rFont val="MS P ゴシック"/>
            <family val="3"/>
            <charset val="128"/>
          </rPr>
          <t xml:space="preserve">
調査結果に関わらず、必ず実施</t>
        </r>
      </text>
    </comment>
    <comment ref="W23" authorId="0" shapeId="0">
      <text>
        <r>
          <rPr>
            <b/>
            <sz val="9"/>
            <color indexed="81"/>
            <rFont val="MS P ゴシック"/>
            <family val="3"/>
            <charset val="128"/>
          </rPr>
          <t>C19424:</t>
        </r>
        <r>
          <rPr>
            <sz val="9"/>
            <color indexed="81"/>
            <rFont val="MS P ゴシック"/>
            <family val="3"/>
            <charset val="128"/>
          </rPr>
          <t xml:space="preserve">
調査結果に関わらず、必ず実施</t>
        </r>
      </text>
    </comment>
    <comment ref="W25" authorId="0" shapeId="0">
      <text>
        <r>
          <rPr>
            <b/>
            <sz val="9"/>
            <color indexed="81"/>
            <rFont val="MS P ゴシック"/>
            <family val="3"/>
            <charset val="128"/>
          </rPr>
          <t>C19424:</t>
        </r>
        <r>
          <rPr>
            <sz val="9"/>
            <color indexed="81"/>
            <rFont val="MS P ゴシック"/>
            <family val="3"/>
            <charset val="128"/>
          </rPr>
          <t xml:space="preserve">
レベル１・２の場合に作業着手の14日前までに届出</t>
        </r>
      </text>
    </comment>
    <comment ref="W27" authorId="0" shapeId="0">
      <text>
        <r>
          <rPr>
            <b/>
            <sz val="9"/>
            <color indexed="81"/>
            <rFont val="MS P ゴシック"/>
            <family val="3"/>
            <charset val="128"/>
          </rPr>
          <t>C19424:</t>
        </r>
        <r>
          <rPr>
            <sz val="9"/>
            <color indexed="81"/>
            <rFont val="MS P ゴシック"/>
            <family val="3"/>
            <charset val="128"/>
          </rPr>
          <t xml:space="preserve">
飛散性・非飛散性に係わらず適正に処理</t>
        </r>
      </text>
    </comment>
    <comment ref="W29" authorId="0" shapeId="0">
      <text>
        <r>
          <rPr>
            <b/>
            <sz val="9"/>
            <color indexed="81"/>
            <rFont val="MS P ゴシック"/>
            <family val="3"/>
            <charset val="128"/>
          </rPr>
          <t>C19424:</t>
        </r>
        <r>
          <rPr>
            <sz val="9"/>
            <color indexed="81"/>
            <rFont val="MS P ゴシック"/>
            <family val="3"/>
            <charset val="128"/>
          </rPr>
          <t xml:space="preserve">
調査結果に係わらず、必ず実施</t>
        </r>
      </text>
    </comment>
    <comment ref="W30" authorId="0" shapeId="0">
      <text>
        <r>
          <rPr>
            <b/>
            <sz val="9"/>
            <color indexed="81"/>
            <rFont val="MS P ゴシック"/>
            <family val="3"/>
            <charset val="128"/>
          </rPr>
          <t>C19424:</t>
        </r>
        <r>
          <rPr>
            <sz val="9"/>
            <color indexed="81"/>
            <rFont val="MS P ゴシック"/>
            <family val="3"/>
            <charset val="128"/>
          </rPr>
          <t xml:space="preserve">
フロンが「有」の場合に適正に処理</t>
        </r>
      </text>
    </comment>
    <comment ref="C46" authorId="0" shapeId="0">
      <text>
        <r>
          <rPr>
            <b/>
            <sz val="9"/>
            <color indexed="81"/>
            <rFont val="MS P ゴシック"/>
            <family val="3"/>
            <charset val="128"/>
          </rPr>
          <t>C19424:</t>
        </r>
        <r>
          <rPr>
            <sz val="9"/>
            <color indexed="81"/>
            <rFont val="MS P ゴシック"/>
            <family val="3"/>
            <charset val="128"/>
          </rPr>
          <t xml:space="preserve">
ブロック塀など具体的に記載</t>
        </r>
      </text>
    </comment>
    <comment ref="T49" authorId="0" shapeId="0">
      <text>
        <r>
          <rPr>
            <b/>
            <sz val="9"/>
            <color indexed="81"/>
            <rFont val="MS P ゴシック"/>
            <family val="3"/>
            <charset val="128"/>
          </rPr>
          <t>C19424:</t>
        </r>
        <r>
          <rPr>
            <sz val="9"/>
            <color indexed="81"/>
            <rFont val="MS P ゴシック"/>
            <family val="3"/>
            <charset val="128"/>
          </rPr>
          <t xml:space="preserve">
発生量なし場合は0と記入</t>
        </r>
      </text>
    </comment>
    <comment ref="T51" authorId="0" shapeId="0">
      <text>
        <r>
          <rPr>
            <b/>
            <sz val="9"/>
            <color indexed="81"/>
            <rFont val="MS P ゴシック"/>
            <family val="3"/>
            <charset val="128"/>
          </rPr>
          <t>C19424:</t>
        </r>
        <r>
          <rPr>
            <sz val="9"/>
            <color indexed="81"/>
            <rFont val="MS P ゴシック"/>
            <family val="3"/>
            <charset val="128"/>
          </rPr>
          <t xml:space="preserve">
発生量なし場合は0と記入</t>
        </r>
      </text>
    </comment>
    <comment ref="T53" authorId="0" shapeId="0">
      <text>
        <r>
          <rPr>
            <b/>
            <sz val="9"/>
            <color indexed="81"/>
            <rFont val="MS P ゴシック"/>
            <family val="3"/>
            <charset val="128"/>
          </rPr>
          <t>C19424:</t>
        </r>
        <r>
          <rPr>
            <sz val="9"/>
            <color indexed="81"/>
            <rFont val="MS P ゴシック"/>
            <family val="3"/>
            <charset val="128"/>
          </rPr>
          <t xml:space="preserve">
発生量なし場合は0と記入</t>
        </r>
      </text>
    </comment>
  </commentList>
</comments>
</file>

<file path=xl/comments4.xml><?xml version="1.0" encoding="utf-8"?>
<comments xmlns="http://schemas.openxmlformats.org/spreadsheetml/2006/main">
  <authors>
    <author>C19424</author>
  </authors>
  <commentList>
    <comment ref="N7" authorId="0" shapeId="0">
      <text>
        <r>
          <rPr>
            <b/>
            <sz val="9"/>
            <color indexed="81"/>
            <rFont val="MS P ゴシック"/>
            <family val="3"/>
            <charset val="128"/>
          </rPr>
          <t>C19424:</t>
        </r>
        <r>
          <rPr>
            <sz val="9"/>
            <color indexed="81"/>
            <rFont val="MS P ゴシック"/>
            <family val="3"/>
            <charset val="128"/>
          </rPr>
          <t xml:space="preserve">
具体的な工事内容を記入（護岸工事など）</t>
        </r>
      </text>
    </comment>
    <comment ref="N11" authorId="0" shapeId="0">
      <text>
        <r>
          <rPr>
            <b/>
            <sz val="9"/>
            <color indexed="81"/>
            <rFont val="MS P ゴシック"/>
            <family val="3"/>
            <charset val="128"/>
          </rPr>
          <t>C19424:</t>
        </r>
        <r>
          <rPr>
            <sz val="9"/>
            <color indexed="81"/>
            <rFont val="MS P ゴシック"/>
            <family val="3"/>
            <charset val="128"/>
          </rPr>
          <t xml:space="preserve">
特記事項がある場合に記載</t>
        </r>
      </text>
    </comment>
    <comment ref="M14" authorId="0" shapeId="0">
      <text>
        <r>
          <rPr>
            <b/>
            <sz val="9"/>
            <color indexed="81"/>
            <rFont val="MS P ゴシック"/>
            <family val="3"/>
            <charset val="128"/>
          </rPr>
          <t>C19424:</t>
        </r>
        <r>
          <rPr>
            <sz val="9"/>
            <color indexed="81"/>
            <rFont val="MS P ゴシック"/>
            <family val="3"/>
            <charset val="128"/>
          </rPr>
          <t xml:space="preserve">
次の場合に記載
①周辺に施設がない
②その他特記がある</t>
        </r>
      </text>
    </comment>
    <comment ref="P18" authorId="0" shapeId="0">
      <text>
        <r>
          <rPr>
            <b/>
            <sz val="9"/>
            <color indexed="81"/>
            <rFont val="MS P ゴシック"/>
            <family val="3"/>
            <charset val="128"/>
          </rPr>
          <t>C19424:</t>
        </r>
        <r>
          <rPr>
            <sz val="9"/>
            <color indexed="81"/>
            <rFont val="MS P ゴシック"/>
            <family val="3"/>
            <charset val="128"/>
          </rPr>
          <t xml:space="preserve">
障害物の内容を記入</t>
        </r>
      </text>
    </comment>
    <comment ref="M21" authorId="0" shapeId="0">
      <text>
        <r>
          <rPr>
            <b/>
            <sz val="9"/>
            <color indexed="81"/>
            <rFont val="MS P ゴシック"/>
            <family val="3"/>
            <charset val="128"/>
          </rPr>
          <t>C19424:</t>
        </r>
        <r>
          <rPr>
            <sz val="9"/>
            <color indexed="81"/>
            <rFont val="MS P ゴシック"/>
            <family val="3"/>
            <charset val="128"/>
          </rPr>
          <t xml:space="preserve">
特記事項がある場合に記載</t>
        </r>
      </text>
    </comment>
    <comment ref="C45" authorId="0" shapeId="0">
      <text>
        <r>
          <rPr>
            <b/>
            <sz val="9"/>
            <color indexed="81"/>
            <rFont val="MS P ゴシック"/>
            <family val="3"/>
            <charset val="128"/>
          </rPr>
          <t>C19424:</t>
        </r>
        <r>
          <rPr>
            <sz val="9"/>
            <color indexed="81"/>
            <rFont val="MS P ゴシック"/>
            <family val="3"/>
            <charset val="128"/>
          </rPr>
          <t xml:space="preserve">
ブロック塀など具体的に記載</t>
        </r>
      </text>
    </comment>
    <comment ref="P47" authorId="0" shapeId="0">
      <text>
        <r>
          <rPr>
            <b/>
            <sz val="9"/>
            <color indexed="81"/>
            <rFont val="MS P ゴシック"/>
            <family val="3"/>
            <charset val="128"/>
          </rPr>
          <t>C19424:</t>
        </r>
        <r>
          <rPr>
            <sz val="9"/>
            <color indexed="81"/>
            <rFont val="MS P ゴシック"/>
            <family val="3"/>
            <charset val="128"/>
          </rPr>
          <t xml:space="preserve">
例：⑤→①→②→③→④</t>
        </r>
      </text>
    </comment>
    <comment ref="R59" authorId="0" shapeId="0">
      <text>
        <r>
          <rPr>
            <b/>
            <sz val="9"/>
            <color indexed="81"/>
            <rFont val="MS P ゴシック"/>
            <family val="3"/>
            <charset val="128"/>
          </rPr>
          <t>C19424:</t>
        </r>
        <r>
          <rPr>
            <sz val="9"/>
            <color indexed="81"/>
            <rFont val="MS P ゴシック"/>
            <family val="3"/>
            <charset val="128"/>
          </rPr>
          <t xml:space="preserve">
一級土木施工管理技士など</t>
        </r>
      </text>
    </comment>
  </commentList>
</comments>
</file>

<file path=xl/comments5.xml><?xml version="1.0" encoding="utf-8"?>
<comments xmlns="http://schemas.openxmlformats.org/spreadsheetml/2006/main">
  <authors>
    <author>C19424</author>
  </authors>
  <commentList>
    <comment ref="F3" authorId="0" shapeId="0">
      <text>
        <r>
          <rPr>
            <b/>
            <sz val="9"/>
            <color indexed="81"/>
            <rFont val="MS P ゴシック"/>
            <family val="3"/>
            <charset val="128"/>
          </rPr>
          <t>C19424:</t>
        </r>
        <r>
          <rPr>
            <sz val="9"/>
            <color indexed="81"/>
            <rFont val="MS P ゴシック"/>
            <family val="3"/>
            <charset val="128"/>
          </rPr>
          <t xml:space="preserve">
法人の場合
　⇒F欄をコピペ
個人の場合
　⇒空白</t>
        </r>
      </text>
    </comment>
    <comment ref="G3" authorId="0" shapeId="0">
      <text>
        <r>
          <rPr>
            <b/>
            <sz val="9"/>
            <color indexed="81"/>
            <rFont val="MS P ゴシック"/>
            <family val="3"/>
            <charset val="128"/>
          </rPr>
          <t>C19424:</t>
        </r>
        <r>
          <rPr>
            <sz val="9"/>
            <color indexed="81"/>
            <rFont val="MS P ゴシック"/>
            <family val="3"/>
            <charset val="128"/>
          </rPr>
          <t xml:space="preserve">
G欄をコピペ
　⇒個人氏名は除く</t>
        </r>
      </text>
    </comment>
  </commentList>
</comments>
</file>

<file path=xl/sharedStrings.xml><?xml version="1.0" encoding="utf-8"?>
<sst xmlns="http://schemas.openxmlformats.org/spreadsheetml/2006/main" count="927" uniqueCount="312">
  <si>
    <t>建築物に係る解体工事</t>
    <rPh sb="0" eb="3">
      <t>ケンチクブツ</t>
    </rPh>
    <rPh sb="4" eb="5">
      <t>カカ</t>
    </rPh>
    <rPh sb="6" eb="8">
      <t>カイタイ</t>
    </rPh>
    <rPh sb="8" eb="10">
      <t>コウジ</t>
    </rPh>
    <phoneticPr fontId="1"/>
  </si>
  <si>
    <t>（Ａ４）</t>
    <phoneticPr fontId="1"/>
  </si>
  <si>
    <t>（様式第一号）</t>
    <rPh sb="1" eb="3">
      <t>ヨウシキ</t>
    </rPh>
    <rPh sb="3" eb="4">
      <t>ダイ</t>
    </rPh>
    <rPh sb="4" eb="5">
      <t>1</t>
    </rPh>
    <rPh sb="5" eb="6">
      <t>ゴウ</t>
    </rPh>
    <phoneticPr fontId="1"/>
  </si>
  <si>
    <t>（転居予定先）</t>
    <rPh sb="1" eb="3">
      <t>テンキョ</t>
    </rPh>
    <rPh sb="3" eb="5">
      <t>ヨテイ</t>
    </rPh>
    <rPh sb="5" eb="6">
      <t>サキ</t>
    </rPh>
    <phoneticPr fontId="1"/>
  </si>
  <si>
    <t>　　　</t>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</si>
  <si>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</si>
  <si>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</si>
  <si>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</si>
  <si>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</si>
  <si>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</si>
  <si>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４．分別解体等の計画等</t>
    <rPh sb="2" eb="4">
      <t>ブンベツ</t>
    </rPh>
    <rPh sb="4" eb="7">
      <t>カイタイトウ</t>
    </rPh>
    <rPh sb="8" eb="10">
      <t>ケイカク</t>
    </rPh>
    <rPh sb="10" eb="11">
      <t>トウ</t>
    </rPh>
    <phoneticPr fontId="1"/>
  </si>
  <si>
    <t>５．工程の概要</t>
    <rPh sb="2" eb="4">
      <t>コウテイ</t>
    </rPh>
    <rPh sb="5" eb="7">
      <t>ガイヨウ</t>
    </rPh>
    <phoneticPr fontId="1"/>
  </si>
  <si>
    <t>（注意）</t>
    <rPh sb="1" eb="3">
      <t>チュウイ</t>
    </rPh>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</si>
  <si>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</si>
  <si>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　　 ﾌﾘｶﾞﾅ</t>
    <phoneticPr fontId="1"/>
  </si>
  <si>
    <t>住所</t>
    <rPh sb="0" eb="2">
      <t>ジュウショ</t>
    </rPh>
    <phoneticPr fontId="1"/>
  </si>
  <si>
    <t>　①工事の名称</t>
    <rPh sb="2" eb="4">
      <t>コウジ</t>
    </rPh>
    <rPh sb="5" eb="7">
      <t>メイショウ</t>
    </rPh>
    <phoneticPr fontId="1"/>
  </si>
  <si>
    <t>　②工事の場所</t>
    <rPh sb="2" eb="4">
      <t>コウジ</t>
    </rPh>
    <rPh sb="5" eb="7">
      <t>バショ</t>
    </rPh>
    <phoneticPr fontId="1"/>
  </si>
  <si>
    <t>記</t>
    <rPh sb="0" eb="1">
      <t>キ</t>
    </rPh>
    <phoneticPr fontId="1"/>
  </si>
  <si>
    <t>　③工事の種類及び規模</t>
    <rPh sb="2" eb="4">
      <t>コウジ</t>
    </rPh>
    <rPh sb="5" eb="7">
      <t>シュルイ</t>
    </rPh>
    <rPh sb="7" eb="8">
      <t>オヨ</t>
    </rPh>
    <rPh sb="9" eb="11">
      <t>キボ</t>
    </rPh>
    <phoneticPr fontId="1"/>
  </si>
  <si>
    <t>建築物に係る新築又は増築の工事</t>
    <phoneticPr fontId="1"/>
  </si>
  <si>
    <t>建築物に係る新築工事等であって新築又は増築の工事に該当しないもの　</t>
    <rPh sb="0" eb="3">
      <t>ケンチクブツ</t>
    </rPh>
    <rPh sb="4" eb="5">
      <t>カカ</t>
    </rPh>
    <rPh sb="6" eb="8">
      <t>シンチク</t>
    </rPh>
    <rPh sb="8" eb="11">
      <t>コウジトウ</t>
    </rPh>
    <rPh sb="15" eb="17">
      <t>シンチク</t>
    </rPh>
    <rPh sb="17" eb="18">
      <t>ソウ</t>
    </rPh>
    <rPh sb="19" eb="21">
      <t>ゾウチク</t>
    </rPh>
    <rPh sb="22" eb="24">
      <t>コウジ</t>
    </rPh>
    <rPh sb="25" eb="27">
      <t>ガイトウ</t>
    </rPh>
    <phoneticPr fontId="1"/>
  </si>
  <si>
    <t>用途</t>
    <rPh sb="0" eb="2">
      <t>ヨウト</t>
    </rPh>
    <phoneticPr fontId="1"/>
  </si>
  <si>
    <t>、階数</t>
    <rPh sb="1" eb="3">
      <t>カイスウ</t>
    </rPh>
    <phoneticPr fontId="1"/>
  </si>
  <si>
    <t>、工事対象床面積の合計</t>
    <rPh sb="1" eb="3">
      <t>コウジ</t>
    </rPh>
    <rPh sb="3" eb="5">
      <t>タイショウ</t>
    </rPh>
    <rPh sb="5" eb="8">
      <t>ユカメンセキ</t>
    </rPh>
    <rPh sb="9" eb="11">
      <t>ゴウケイ</t>
    </rPh>
    <phoneticPr fontId="1"/>
  </si>
  <si>
    <t>㎡</t>
    <phoneticPr fontId="1"/>
  </si>
  <si>
    <t>、請負代金</t>
    <rPh sb="1" eb="3">
      <t>ウケオイ</t>
    </rPh>
    <rPh sb="3" eb="5">
      <t>ダイキン</t>
    </rPh>
    <phoneticPr fontId="1"/>
  </si>
  <si>
    <t>万円</t>
    <rPh sb="0" eb="2">
      <t>マンエン</t>
    </rPh>
    <phoneticPr fontId="1"/>
  </si>
  <si>
    <t>建築物以外のものに係る解体工事又は新築工事等</t>
    <rPh sb="0" eb="3">
      <t>ケンチクブツ</t>
    </rPh>
    <rPh sb="3" eb="5">
      <t>イガイ</t>
    </rPh>
    <rPh sb="9" eb="10">
      <t>カカ</t>
    </rPh>
    <rPh sb="11" eb="13">
      <t>カイタイ</t>
    </rPh>
    <rPh sb="13" eb="16">
      <t>コウジマタ</t>
    </rPh>
    <rPh sb="17" eb="19">
      <t>シンチク</t>
    </rPh>
    <rPh sb="19" eb="22">
      <t>コウジトウ</t>
    </rPh>
    <phoneticPr fontId="1"/>
  </si>
  <si>
    <t>　請負代金</t>
    <rPh sb="1" eb="3">
      <t>ウケオイ</t>
    </rPh>
    <rPh sb="3" eb="5">
      <t>ダイキン</t>
    </rPh>
    <phoneticPr fontId="1"/>
  </si>
  <si>
    <t>請負</t>
    <rPh sb="0" eb="2">
      <t>ウケオイ</t>
    </rPh>
    <phoneticPr fontId="1"/>
  </si>
  <si>
    <t>自主施工</t>
    <rPh sb="0" eb="2">
      <t>ジシュ</t>
    </rPh>
    <rPh sb="2" eb="4">
      <t>セコウ</t>
    </rPh>
    <phoneticPr fontId="1"/>
  </si>
  <si>
    <t>　②住所</t>
    <rPh sb="2" eb="4">
      <t>ジュウショ</t>
    </rPh>
    <phoneticPr fontId="1"/>
  </si>
  <si>
    <t>建設業の場合</t>
    <rPh sb="0" eb="3">
      <t>ケンセツギョウ</t>
    </rPh>
    <rPh sb="4" eb="6">
      <t>バアイ</t>
    </rPh>
    <phoneticPr fontId="1"/>
  </si>
  <si>
    <t>建設業許可</t>
    <rPh sb="0" eb="3">
      <t>ケンセツギョウ</t>
    </rPh>
    <rPh sb="3" eb="5">
      <t>キョカ</t>
    </rPh>
    <phoneticPr fontId="1"/>
  </si>
  <si>
    <t>号</t>
    <rPh sb="0" eb="1">
      <t>ゴウ</t>
    </rPh>
    <phoneticPr fontId="1"/>
  </si>
  <si>
    <t>号（</t>
    <rPh sb="0" eb="1">
      <t>ゴウ</t>
    </rPh>
    <phoneticPr fontId="1"/>
  </si>
  <si>
    <t>工事業）</t>
    <rPh sb="0" eb="2">
      <t>コウジ</t>
    </rPh>
    <rPh sb="2" eb="3">
      <t>ギョウ</t>
    </rPh>
    <phoneticPr fontId="1"/>
  </si>
  <si>
    <t>主任技術者（監理技術者）氏名</t>
    <rPh sb="0" eb="2">
      <t>シュニン</t>
    </rPh>
    <rPh sb="2" eb="5">
      <t>ギジュツシャ</t>
    </rPh>
    <rPh sb="6" eb="8">
      <t>カンリ</t>
    </rPh>
    <rPh sb="8" eb="11">
      <t>ギジュツシャ</t>
    </rPh>
    <rPh sb="12" eb="14">
      <t>シメイ</t>
    </rPh>
    <phoneticPr fontId="1"/>
  </si>
  <si>
    <t>解体工事業の場合</t>
    <rPh sb="0" eb="2">
      <t>カイタイ</t>
    </rPh>
    <rPh sb="2" eb="4">
      <t>コウジ</t>
    </rPh>
    <rPh sb="4" eb="5">
      <t>ギョウ</t>
    </rPh>
    <rPh sb="6" eb="8">
      <t>バアイ</t>
    </rPh>
    <phoneticPr fontId="1"/>
  </si>
  <si>
    <t>解体工事業登録</t>
    <rPh sb="0" eb="2">
      <t>カイタイ</t>
    </rPh>
    <rPh sb="2" eb="4">
      <t>コウジ</t>
    </rPh>
    <rPh sb="4" eb="5">
      <t>ギョウ</t>
    </rPh>
    <rPh sb="5" eb="7">
      <t>トウロク</t>
    </rPh>
    <phoneticPr fontId="1"/>
  </si>
  <si>
    <t>技術管理者氏名</t>
    <rPh sb="0" eb="2">
      <t>ギジュツ</t>
    </rPh>
    <rPh sb="2" eb="5">
      <t>カンリシャ</t>
    </rPh>
    <rPh sb="5" eb="7">
      <t>シメイ</t>
    </rPh>
    <phoneticPr fontId="1"/>
  </si>
  <si>
    <t>知事</t>
    <rPh sb="0" eb="2">
      <t>チジ</t>
    </rPh>
    <phoneticPr fontId="1"/>
  </si>
  <si>
    <t>（工事着手予定日）</t>
    <rPh sb="1" eb="3">
      <t>コウジ</t>
    </rPh>
    <rPh sb="3" eb="5">
      <t>チャクシュ</t>
    </rPh>
    <rPh sb="5" eb="8">
      <t>ヨテイビ</t>
    </rPh>
    <phoneticPr fontId="1"/>
  </si>
  <si>
    <t>（工事完了予定日）</t>
    <rPh sb="1" eb="3">
      <t>コウジ</t>
    </rPh>
    <rPh sb="3" eb="5">
      <t>カンリョウ</t>
    </rPh>
    <rPh sb="5" eb="8">
      <t>ヨテイビ</t>
    </rPh>
    <phoneticPr fontId="1"/>
  </si>
  <si>
    <t>届　出　書</t>
    <phoneticPr fontId="1"/>
  </si>
  <si>
    <r>
      <t>（できるだけ図面、表等を利用することとし、記載することができないときは、</t>
    </r>
    <r>
      <rPr>
        <b/>
        <sz val="9"/>
        <rFont val="ＭＳ 明朝"/>
        <family val="1"/>
        <charset val="128"/>
      </rPr>
      <t>「別紙のとおり」と記載し、別紙を添付すること。</t>
    </r>
    <r>
      <rPr>
        <sz val="9"/>
        <rFont val="ＭＳ 明朝"/>
        <family val="1"/>
        <charset val="128"/>
      </rPr>
      <t>）</t>
    </r>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</si>
  <si>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発注者又は自主施工者の氏名
（法人にあっては商号又は名称及び代表者の氏名）</t>
    <rPh sb="0" eb="3">
      <t>ハッチュウシャ</t>
    </rPh>
    <rPh sb="3" eb="4">
      <t>マタ</t>
    </rPh>
    <rPh sb="5" eb="7">
      <t>ジシュ</t>
    </rPh>
    <rPh sb="7" eb="10">
      <t>セコウシャ</t>
    </rPh>
    <rPh sb="11" eb="13">
      <t>シメイ</t>
    </rPh>
    <rPh sb="15" eb="17">
      <t>ホウジン</t>
    </rPh>
    <rPh sb="22" eb="24">
      <t>ショウゴウ</t>
    </rPh>
    <rPh sb="24" eb="25">
      <t>マタ</t>
    </rPh>
    <rPh sb="26" eb="28">
      <t>メイショウ</t>
    </rPh>
    <rPh sb="28" eb="29">
      <t>オヨ</t>
    </rPh>
    <rPh sb="30" eb="33">
      <t>ダイヒョウシャ</t>
    </rPh>
    <rPh sb="34" eb="36">
      <t>シメイ</t>
    </rPh>
    <phoneticPr fontId="1"/>
  </si>
  <si>
    <t>建築物に係る解体工事については別表１</t>
    <rPh sb="0" eb="3">
      <t>ケンチクブツ</t>
    </rPh>
    <rPh sb="4" eb="5">
      <t>カカ</t>
    </rPh>
    <rPh sb="6" eb="8">
      <t>カイタイ</t>
    </rPh>
    <rPh sb="8" eb="10">
      <t>コウジ</t>
    </rPh>
    <rPh sb="15" eb="16">
      <t>ベツ</t>
    </rPh>
    <rPh sb="16" eb="17">
      <t>ヒョウ</t>
    </rPh>
    <phoneticPr fontId="1"/>
  </si>
  <si>
    <t>建築物に係る新築工事等については別表２</t>
    <rPh sb="0" eb="3">
      <t>ケンチクブツ</t>
    </rPh>
    <rPh sb="4" eb="5">
      <t>カカ</t>
    </rPh>
    <rPh sb="6" eb="8">
      <t>シンチク</t>
    </rPh>
    <rPh sb="8" eb="11">
      <t>コウジトウ</t>
    </rPh>
    <rPh sb="16" eb="17">
      <t>ベツ</t>
    </rPh>
    <rPh sb="17" eb="18">
      <t>ヒョウ</t>
    </rPh>
    <phoneticPr fontId="1"/>
  </si>
  <si>
    <t>建築物以外のものに係る解体工事又は新築工事等については別表３</t>
    <rPh sb="0" eb="3">
      <t>ケンチクブツ</t>
    </rPh>
    <rPh sb="3" eb="5">
      <t>イガイ</t>
    </rPh>
    <rPh sb="9" eb="10">
      <t>カカ</t>
    </rPh>
    <rPh sb="11" eb="13">
      <t>カイタイ</t>
    </rPh>
    <rPh sb="13" eb="16">
      <t>コウジマタ</t>
    </rPh>
    <rPh sb="17" eb="19">
      <t>シンチク</t>
    </rPh>
    <rPh sb="19" eb="22">
      <t>コウジトウ</t>
    </rPh>
    <rPh sb="27" eb="28">
      <t>ベツ</t>
    </rPh>
    <rPh sb="28" eb="29">
      <t>ヒョウ</t>
    </rPh>
    <phoneticPr fontId="1"/>
  </si>
  <si>
    <t>により記載すること。</t>
    <rPh sb="3" eb="5">
      <t>キサイ</t>
    </rPh>
    <phoneticPr fontId="1"/>
  </si>
  <si>
    <t>ﾌﾘｶﾞﾅ</t>
    <phoneticPr fontId="1"/>
  </si>
  <si>
    <r>
      <t>　①氏名</t>
    </r>
    <r>
      <rPr>
        <sz val="9"/>
        <rFont val="ＭＳ 明朝"/>
        <family val="1"/>
        <charset val="128"/>
      </rPr>
      <t>（法人にあっては商号又は名称及び代表者の氏名）</t>
    </r>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</si>
  <si>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※受付番号</t>
    <rPh sb="1" eb="3">
      <t>ウケツケ</t>
    </rPh>
    <rPh sb="3" eb="5">
      <t>バンゴウ</t>
    </rPh>
    <phoneticPr fontId="1"/>
  </si>
  <si>
    <t>１　□欄には、該当箇所に「レ」または■を付すこと。</t>
    <rPh sb="3" eb="4">
      <t>ラン</t>
    </rPh>
    <rPh sb="7" eb="9">
      <t>ガイトウ</t>
    </rPh>
    <rPh sb="9" eb="11">
      <t>カショ</t>
    </rPh>
    <rPh sb="20" eb="21">
      <t>フ</t>
    </rPh>
    <phoneticPr fontId="1"/>
  </si>
  <si>
    <t>㎡</t>
    <phoneticPr fontId="1"/>
  </si>
  <si>
    <t>建設工事に係る資材の再資源化等に関する法律第10条第1項の規定により、下記のとおり届け出ます。</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1"/>
  </si>
  <si>
    <t>　④請負・自主施工の別 ：</t>
    <rPh sb="2" eb="4">
      <t>ウケオイ</t>
    </rPh>
    <rPh sb="5" eb="7">
      <t>ジシュ</t>
    </rPh>
    <rPh sb="7" eb="9">
      <t>セコウ</t>
    </rPh>
    <rPh sb="10" eb="11">
      <t>ベツ</t>
    </rPh>
    <phoneticPr fontId="1"/>
  </si>
  <si>
    <t>久留米市長</t>
    <rPh sb="0" eb="3">
      <t>クルメ</t>
    </rPh>
    <rPh sb="3" eb="4">
      <t>シ</t>
    </rPh>
    <rPh sb="4" eb="5">
      <t>チョウ</t>
    </rPh>
    <phoneticPr fontId="1"/>
  </si>
  <si>
    <t>殿</t>
    <rPh sb="0" eb="1">
      <t>ドノ</t>
    </rPh>
    <phoneticPr fontId="1"/>
  </si>
  <si>
    <t>□</t>
  </si>
  <si>
    <t>大臣</t>
    <phoneticPr fontId="1"/>
  </si>
  <si>
    <t>知事</t>
    <phoneticPr fontId="1"/>
  </si>
  <si>
    <t>受付日</t>
  </si>
  <si>
    <t>発注者氏名</t>
  </si>
  <si>
    <t>工事名称</t>
  </si>
  <si>
    <t>工事場所</t>
  </si>
  <si>
    <t>工事種類</t>
  </si>
  <si>
    <t>用途（解体）</t>
  </si>
  <si>
    <t>階数（解体）</t>
  </si>
  <si>
    <t>床面積（解体）</t>
  </si>
  <si>
    <t>築年数（解体）</t>
  </si>
  <si>
    <t>用途（新築等）</t>
  </si>
  <si>
    <t>階数（新築等）</t>
  </si>
  <si>
    <t>床面積（新築等）</t>
  </si>
  <si>
    <t>請負金額（修繕等）</t>
  </si>
  <si>
    <t>請負金額（土木等）</t>
  </si>
  <si>
    <t>元請業者氏名</t>
  </si>
  <si>
    <t>工事着手予定</t>
  </si>
  <si>
    <t>工事完了予定</t>
  </si>
  <si>
    <t>許可等（通知は記入不要）</t>
  </si>
  <si>
    <t>属性（R4～）</t>
  </si>
  <si>
    <t>発注者氏名（公表用）</t>
  </si>
  <si>
    <t>工事名称（公表用）</t>
  </si>
  <si>
    <t>石綿（R4～）</t>
  </si>
  <si>
    <t>石綿有の場合（R4～）</t>
  </si>
  <si>
    <t>特定建設資材への付着（R4～）</t>
  </si>
  <si>
    <t>フロン類（R4～）</t>
  </si>
  <si>
    <t>ＰＣＢ（R4～）</t>
  </si>
  <si>
    <t>（郵便番号</t>
    <rPh sb="1" eb="3">
      <t>ユウビン</t>
    </rPh>
    <rPh sb="3" eb="5">
      <t>バンゴウ</t>
    </rPh>
    <phoneticPr fontId="1"/>
  </si>
  <si>
    <t>）</t>
    <phoneticPr fontId="1"/>
  </si>
  <si>
    <t>電話番号</t>
    <phoneticPr fontId="1"/>
  </si>
  <si>
    <t>（</t>
    <phoneticPr fontId="1"/>
  </si>
  <si>
    <t>－</t>
    <phoneticPr fontId="1"/>
  </si>
  <si>
    <t>別紙のとおり</t>
    <rPh sb="0" eb="2">
      <t>ベッシ</t>
    </rPh>
    <phoneticPr fontId="1"/>
  </si>
  <si>
    <t>※入力の漏れ、記載ミスが無いように提出前に再度確認してください。</t>
    <rPh sb="1" eb="3">
      <t>ニュウリョク</t>
    </rPh>
    <rPh sb="4" eb="5">
      <t>モ</t>
    </rPh>
    <rPh sb="7" eb="9">
      <t>キサイ</t>
    </rPh>
    <rPh sb="12" eb="13">
      <t>ナ</t>
    </rPh>
    <rPh sb="17" eb="19">
      <t>テイシュツ</t>
    </rPh>
    <rPh sb="19" eb="20">
      <t>マエ</t>
    </rPh>
    <rPh sb="21" eb="23">
      <t>サイド</t>
    </rPh>
    <rPh sb="23" eb="25">
      <t>カクニン</t>
    </rPh>
    <phoneticPr fontId="1"/>
  </si>
  <si>
    <t>解体</t>
    <rPh sb="0" eb="2">
      <t>カイタイ</t>
    </rPh>
    <phoneticPr fontId="1"/>
  </si>
  <si>
    <t>新築等</t>
    <rPh sb="0" eb="3">
      <t>シンチクトウ</t>
    </rPh>
    <phoneticPr fontId="1"/>
  </si>
  <si>
    <t>修繕等</t>
    <rPh sb="0" eb="3">
      <t>シュウゼントウ</t>
    </rPh>
    <phoneticPr fontId="1"/>
  </si>
  <si>
    <t>土木等</t>
    <rPh sb="0" eb="3">
      <t>ドボクトウ</t>
    </rPh>
    <phoneticPr fontId="1"/>
  </si>
  <si>
    <t>解体,新築等</t>
    <rPh sb="0" eb="2">
      <t>カイタイ</t>
    </rPh>
    <rPh sb="3" eb="5">
      <t>シンチク</t>
    </rPh>
    <rPh sb="5" eb="6">
      <t>トウ</t>
    </rPh>
    <phoneticPr fontId="1"/>
  </si>
  <si>
    <t>解体,修繕等</t>
    <rPh sb="0" eb="2">
      <t>カイタイ</t>
    </rPh>
    <phoneticPr fontId="1"/>
  </si>
  <si>
    <t>解体,土木等</t>
    <rPh sb="0" eb="2">
      <t>カイタイ</t>
    </rPh>
    <phoneticPr fontId="1"/>
  </si>
  <si>
    <t>新築等,修繕等</t>
    <rPh sb="0" eb="2">
      <t>シンチク</t>
    </rPh>
    <rPh sb="2" eb="3">
      <t>トウ</t>
    </rPh>
    <rPh sb="4" eb="6">
      <t>シュウゼン</t>
    </rPh>
    <rPh sb="6" eb="7">
      <t>トウ</t>
    </rPh>
    <phoneticPr fontId="1"/>
  </si>
  <si>
    <t>新築等,土木等</t>
    <rPh sb="0" eb="2">
      <t>シンチク</t>
    </rPh>
    <rPh sb="2" eb="3">
      <t>トウ</t>
    </rPh>
    <rPh sb="4" eb="6">
      <t>ドボク</t>
    </rPh>
    <rPh sb="6" eb="7">
      <t>トウ</t>
    </rPh>
    <phoneticPr fontId="1"/>
  </si>
  <si>
    <t>修繕等,土木等</t>
    <rPh sb="0" eb="2">
      <t>シュウゼン</t>
    </rPh>
    <rPh sb="2" eb="3">
      <t>トウ</t>
    </rPh>
    <rPh sb="4" eb="6">
      <t>ドボク</t>
    </rPh>
    <rPh sb="6" eb="7">
      <t>トウ</t>
    </rPh>
    <phoneticPr fontId="1"/>
  </si>
  <si>
    <t>久留米市</t>
    <rPh sb="0" eb="4">
      <t>クルメシ</t>
    </rPh>
    <phoneticPr fontId="1"/>
  </si>
  <si>
    <t>日</t>
    <rPh sb="0" eb="1">
      <t>ニチ</t>
    </rPh>
    <phoneticPr fontId="1"/>
  </si>
  <si>
    <t>月</t>
    <rPh sb="0" eb="1">
      <t>ガツ</t>
    </rPh>
    <phoneticPr fontId="1"/>
  </si>
  <si>
    <t>年</t>
    <rPh sb="0" eb="1">
      <t>ネン</t>
    </rPh>
    <phoneticPr fontId="1"/>
  </si>
  <si>
    <t>（西暦）</t>
    <rPh sb="1" eb="3">
      <t>セイレキ</t>
    </rPh>
    <phoneticPr fontId="1"/>
  </si>
  <si>
    <t>着手予定日</t>
    <rPh sb="0" eb="2">
      <t>チャクシュ</t>
    </rPh>
    <rPh sb="2" eb="4">
      <t>ヨテイ</t>
    </rPh>
    <rPh sb="4" eb="5">
      <t>ビ</t>
    </rPh>
    <phoneticPr fontId="1"/>
  </si>
  <si>
    <t>着手可能日</t>
    <rPh sb="0" eb="2">
      <t>チャクシュ</t>
    </rPh>
    <rPh sb="2" eb="4">
      <t>カノウ</t>
    </rPh>
    <rPh sb="4" eb="5">
      <t>ビ</t>
    </rPh>
    <phoneticPr fontId="1"/>
  </si>
  <si>
    <t>別表１</t>
    <rPh sb="0" eb="1">
      <t>ベツ</t>
    </rPh>
    <rPh sb="1" eb="2">
      <t>ヒョウ</t>
    </rPh>
    <phoneticPr fontId="1"/>
  </si>
  <si>
    <t>分別解体等の計画等</t>
    <rPh sb="0" eb="2">
      <t>ブンベツ</t>
    </rPh>
    <rPh sb="2" eb="5">
      <t>カイタイトウ</t>
    </rPh>
    <rPh sb="6" eb="8">
      <t>ケイカク</t>
    </rPh>
    <rPh sb="8" eb="9">
      <t>トウ</t>
    </rPh>
    <phoneticPr fontId="1"/>
  </si>
  <si>
    <t>建築物の構造</t>
    <rPh sb="0" eb="3">
      <t>ケンチクブツ</t>
    </rPh>
    <rPh sb="4" eb="6">
      <t>コウゾウ</t>
    </rPh>
    <phoneticPr fontId="1"/>
  </si>
  <si>
    <t>木造</t>
    <rPh sb="0" eb="2">
      <t>モクゾウ</t>
    </rPh>
    <phoneticPr fontId="1"/>
  </si>
  <si>
    <t>□</t>
    <phoneticPr fontId="1"/>
  </si>
  <si>
    <t>鉄骨鉄筋コンクリート造</t>
    <phoneticPr fontId="1"/>
  </si>
  <si>
    <t>鉄筋コンクリート造</t>
    <phoneticPr fontId="1"/>
  </si>
  <si>
    <t>鉄骨造</t>
    <rPh sb="0" eb="2">
      <t>テッコツ</t>
    </rPh>
    <rPh sb="2" eb="3">
      <t>ゾウ</t>
    </rPh>
    <phoneticPr fontId="1"/>
  </si>
  <si>
    <t>コンクリートブロック造</t>
    <rPh sb="10" eb="11">
      <t>ゾウ</t>
    </rPh>
    <phoneticPr fontId="1"/>
  </si>
  <si>
    <t>その他（</t>
    <rPh sb="2" eb="3">
      <t>タ</t>
    </rPh>
    <phoneticPr fontId="1"/>
  </si>
  <si>
    <t>建築物に
関する調査の結果</t>
    <rPh sb="0" eb="3">
      <t>ケンチクブツ</t>
    </rPh>
    <rPh sb="5" eb="6">
      <t>カン</t>
    </rPh>
    <rPh sb="8" eb="10">
      <t>チョウサ</t>
    </rPh>
    <rPh sb="11" eb="13">
      <t>ケッカ</t>
    </rPh>
    <phoneticPr fontId="1"/>
  </si>
  <si>
    <t>建築物の状況</t>
    <rPh sb="0" eb="3">
      <t>ケンチクブツ</t>
    </rPh>
    <rPh sb="4" eb="6">
      <t>ジョウキョウ</t>
    </rPh>
    <phoneticPr fontId="1"/>
  </si>
  <si>
    <t>築年数</t>
    <rPh sb="0" eb="1">
      <t>チク</t>
    </rPh>
    <rPh sb="1" eb="3">
      <t>ネンスウ</t>
    </rPh>
    <phoneticPr fontId="1"/>
  </si>
  <si>
    <t>年、棟数</t>
    <rPh sb="0" eb="1">
      <t>ネン</t>
    </rPh>
    <rPh sb="2" eb="3">
      <t>ムネ</t>
    </rPh>
    <rPh sb="3" eb="4">
      <t>スウ</t>
    </rPh>
    <phoneticPr fontId="1"/>
  </si>
  <si>
    <t>棟</t>
    <rPh sb="0" eb="1">
      <t>ムネ</t>
    </rPh>
    <phoneticPr fontId="1"/>
  </si>
  <si>
    <t>その他</t>
    <phoneticPr fontId="1"/>
  </si>
  <si>
    <t>周辺状況</t>
    <rPh sb="0" eb="2">
      <t>シュウヘン</t>
    </rPh>
    <rPh sb="2" eb="4">
      <t>ジョウキョウ</t>
    </rPh>
    <phoneticPr fontId="1"/>
  </si>
  <si>
    <t>周辺にある施設</t>
    <rPh sb="0" eb="2">
      <t>シュウヘン</t>
    </rPh>
    <rPh sb="5" eb="7">
      <t>シセツ</t>
    </rPh>
    <phoneticPr fontId="1"/>
  </si>
  <si>
    <t>住宅</t>
    <phoneticPr fontId="1"/>
  </si>
  <si>
    <t>商業施設</t>
    <rPh sb="0" eb="2">
      <t>ショウギョウ</t>
    </rPh>
    <rPh sb="2" eb="4">
      <t>シセツ</t>
    </rPh>
    <phoneticPr fontId="1"/>
  </si>
  <si>
    <t>学校</t>
    <rPh sb="0" eb="2">
      <t>ガッコウ</t>
    </rPh>
    <phoneticPr fontId="1"/>
  </si>
  <si>
    <t>病院</t>
    <rPh sb="0" eb="2">
      <t>ビョウイン</t>
    </rPh>
    <phoneticPr fontId="1"/>
  </si>
  <si>
    <t>その他</t>
    <rPh sb="2" eb="3">
      <t>タ</t>
    </rPh>
    <phoneticPr fontId="1"/>
  </si>
  <si>
    <t>敷地境界との最短距離　約</t>
    <rPh sb="11" eb="12">
      <t>ヤク</t>
    </rPh>
    <phoneticPr fontId="1"/>
  </si>
  <si>
    <t>ｍ</t>
    <phoneticPr fontId="1"/>
  </si>
  <si>
    <t>その他（</t>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</si>
  <si>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</si>
  <si>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建築物に関する調査の結果</t>
    <rPh sb="0" eb="3">
      <t>ケンチクブツ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</si>
  <si>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</si>
  <si>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</si>
  <si>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</si>
  <si>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</si>
  <si>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rPh sb="0" eb="2">
      <t>ハンシュツ</t>
    </rPh>
    <rPh sb="2" eb="4">
      <t>ケイロ</t>
    </rPh>
    <phoneticPr fontId="1"/>
  </si>
  <si>
    <t>障害物</t>
    <rPh sb="0" eb="3">
      <t>ショウガイブツ</t>
    </rPh>
    <phoneticPr fontId="1"/>
  </si>
  <si>
    <t>有（</t>
    <rPh sb="0" eb="1">
      <t>アリ</t>
    </rPh>
    <phoneticPr fontId="1"/>
  </si>
  <si>
    <t>無</t>
    <rPh sb="0" eb="1">
      <t>ナ</t>
    </rPh>
    <phoneticPr fontId="1"/>
  </si>
  <si>
    <t>前面道路の幅員　約</t>
    <phoneticPr fontId="1"/>
  </si>
  <si>
    <t>通学路</t>
    <phoneticPr fontId="1"/>
  </si>
  <si>
    <t>有</t>
    <rPh sb="0" eb="1">
      <t>アリ</t>
    </rPh>
    <phoneticPr fontId="1"/>
  </si>
  <si>
    <t>残存物品</t>
    <rPh sb="0" eb="2">
      <t>ザンゾン</t>
    </rPh>
    <rPh sb="2" eb="4">
      <t>ブッピン</t>
    </rPh>
    <phoneticPr fontId="1"/>
  </si>
  <si>
    <t>（家具、家電品（エアコン・</t>
    <rPh sb="1" eb="3">
      <t>カグ</t>
    </rPh>
    <rPh sb="4" eb="6">
      <t>カデン</t>
    </rPh>
    <rPh sb="6" eb="7">
      <t>ヒン</t>
    </rPh>
    <phoneticPr fontId="1"/>
  </si>
  <si>
    <t>無</t>
    <rPh sb="0" eb="1">
      <t>ナシ</t>
    </rPh>
    <phoneticPr fontId="1"/>
  </si>
  <si>
    <t>冷蔵庫含）等）</t>
    <rPh sb="0" eb="3">
      <t>レイゾウコ</t>
    </rPh>
    <rPh sb="3" eb="4">
      <t>フク</t>
    </rPh>
    <rPh sb="5" eb="6">
      <t>トウ</t>
    </rPh>
    <phoneticPr fontId="1"/>
  </si>
  <si>
    <r>
      <t>特定建設資材への付着物</t>
    </r>
    <r>
      <rPr>
        <b/>
        <sz val="8"/>
        <rFont val="ＭＳ 明朝"/>
        <family val="1"/>
        <charset val="128"/>
      </rPr>
      <t>（石綿以外）</t>
    </r>
    <rPh sb="0" eb="2">
      <t>トクテイ</t>
    </rPh>
    <rPh sb="2" eb="3">
      <t>ケン</t>
    </rPh>
    <rPh sb="3" eb="4">
      <t>セツ</t>
    </rPh>
    <rPh sb="4" eb="6">
      <t>シザイ</t>
    </rPh>
    <rPh sb="8" eb="11">
      <t>フチャクブツ</t>
    </rPh>
    <rPh sb="12" eb="14">
      <t>セキメン</t>
    </rPh>
    <rPh sb="14" eb="16">
      <t>イガイ</t>
    </rPh>
    <phoneticPr fontId="1"/>
  </si>
  <si>
    <t>（ウレタン系断熱材、石綿を含ま</t>
    <rPh sb="5" eb="6">
      <t>ケイ</t>
    </rPh>
    <rPh sb="6" eb="9">
      <t>ダンネツザイ</t>
    </rPh>
    <rPh sb="10" eb="12">
      <t>セキメン</t>
    </rPh>
    <rPh sb="13" eb="14">
      <t>フク</t>
    </rPh>
    <phoneticPr fontId="1"/>
  </si>
  <si>
    <t>ない仕上塗材等）</t>
    <rPh sb="2" eb="4">
      <t>シア</t>
    </rPh>
    <rPh sb="4" eb="5">
      <t>ヌリ</t>
    </rPh>
    <rPh sb="5" eb="6">
      <t>ザイ</t>
    </rPh>
    <rPh sb="6" eb="7">
      <t>トウ</t>
    </rPh>
    <phoneticPr fontId="1"/>
  </si>
  <si>
    <t>他法令関係</t>
    <rPh sb="0" eb="1">
      <t>タ</t>
    </rPh>
    <rPh sb="1" eb="3">
      <t>ホウレイ</t>
    </rPh>
    <rPh sb="3" eb="5">
      <t>カンケイ</t>
    </rPh>
    <phoneticPr fontId="1"/>
  </si>
  <si>
    <r>
      <t>石綿</t>
    </r>
    <r>
      <rPr>
        <sz val="8"/>
        <rFont val="ＭＳ 明朝"/>
        <family val="1"/>
        <charset val="128"/>
      </rPr>
      <t>（大気汚染防止法・労働安全衛生法石綿則）</t>
    </r>
    <rPh sb="0" eb="2">
      <t>セキメン</t>
    </rPh>
    <rPh sb="11" eb="13">
      <t>ロウドウ</t>
    </rPh>
    <phoneticPr fontId="1"/>
  </si>
  <si>
    <t>特定建設資材への付着</t>
  </si>
  <si>
    <t>事前調査結果の発注者への書面交付・説明</t>
    <rPh sb="0" eb="2">
      <t>ジゼン</t>
    </rPh>
    <rPh sb="2" eb="4">
      <t>チョウサ</t>
    </rPh>
    <rPh sb="4" eb="6">
      <t>ケッカ</t>
    </rPh>
    <rPh sb="7" eb="10">
      <t>ハッチュウシャ</t>
    </rPh>
    <rPh sb="12" eb="14">
      <t>ショメン</t>
    </rPh>
    <rPh sb="14" eb="16">
      <t>コウフ</t>
    </rPh>
    <rPh sb="17" eb="19">
      <t>セツメイ</t>
    </rPh>
    <phoneticPr fontId="1"/>
  </si>
  <si>
    <t>事前調査結果の諸官庁への報告</t>
    <phoneticPr fontId="1"/>
  </si>
  <si>
    <t>石綿有の
場合</t>
    <rPh sb="0" eb="2">
      <t>イシワタ</t>
    </rPh>
    <rPh sb="2" eb="3">
      <t>アリ</t>
    </rPh>
    <rPh sb="5" eb="7">
      <t>バアイ</t>
    </rPh>
    <phoneticPr fontId="1"/>
  </si>
  <si>
    <t>飛散性</t>
    <phoneticPr fontId="1"/>
  </si>
  <si>
    <t>石綿に関する諸官庁への届出</t>
    <phoneticPr fontId="1"/>
  </si>
  <si>
    <t>（吹付け石綿、石綿を含有する断熱材・保温材・耐火被覆等）</t>
    <rPh sb="7" eb="9">
      <t>セキメン</t>
    </rPh>
    <rPh sb="10" eb="12">
      <t>ガンユウ</t>
    </rPh>
    <rPh sb="14" eb="17">
      <t>ダンネツザイ</t>
    </rPh>
    <rPh sb="18" eb="21">
      <t>ホオンザイ</t>
    </rPh>
    <rPh sb="22" eb="24">
      <t>タイカ</t>
    </rPh>
    <rPh sb="24" eb="26">
      <t>ヒフク</t>
    </rPh>
    <rPh sb="26" eb="27">
      <t>トウ</t>
    </rPh>
    <phoneticPr fontId="1"/>
  </si>
  <si>
    <t>（大防法、労安衛法・石綿予防規則）</t>
    <phoneticPr fontId="1"/>
  </si>
  <si>
    <t>非飛散性</t>
    <phoneticPr fontId="1"/>
  </si>
  <si>
    <t>石綿の適正処理の実施</t>
    <phoneticPr fontId="1"/>
  </si>
  <si>
    <t xml:space="preserve"> 　（石綿を含有する成形板・仕上塗材等)</t>
    <rPh sb="6" eb="8">
      <t>ガンユウ</t>
    </rPh>
    <rPh sb="10" eb="12">
      <t>セイケイ</t>
    </rPh>
    <rPh sb="12" eb="13">
      <t>バン</t>
    </rPh>
    <phoneticPr fontId="1"/>
  </si>
  <si>
    <r>
      <t>フロン</t>
    </r>
    <r>
      <rPr>
        <sz val="9"/>
        <rFont val="ＭＳ 明朝"/>
        <family val="1"/>
        <charset val="128"/>
      </rPr>
      <t>（フロン排出抑制法）</t>
    </r>
    <rPh sb="7" eb="9">
      <t>ハイシュツ</t>
    </rPh>
    <rPh sb="9" eb="11">
      <t>ヨクセイ</t>
    </rPh>
    <rPh sb="11" eb="12">
      <t>ホウ</t>
    </rPh>
    <phoneticPr fontId="1"/>
  </si>
  <si>
    <t>（業務用のエアコン・冷凍冷蔵機器のうちフロン類が使われているもの）</t>
    <rPh sb="1" eb="3">
      <t>ギョウム</t>
    </rPh>
    <rPh sb="3" eb="4">
      <t>ヨウ</t>
    </rPh>
    <rPh sb="10" eb="12">
      <t>レイトウ</t>
    </rPh>
    <rPh sb="12" eb="14">
      <t>レイゾウ</t>
    </rPh>
    <rPh sb="14" eb="16">
      <t>キキ</t>
    </rPh>
    <rPh sb="22" eb="23">
      <t>ルイ</t>
    </rPh>
    <rPh sb="24" eb="25">
      <t>ツカ</t>
    </rPh>
    <phoneticPr fontId="1"/>
  </si>
  <si>
    <t>事前確認結果の発注者への書面交付・説明</t>
    <rPh sb="0" eb="2">
      <t>ジゼン</t>
    </rPh>
    <rPh sb="2" eb="4">
      <t>カクニン</t>
    </rPh>
    <rPh sb="4" eb="6">
      <t>ケッカ</t>
    </rPh>
    <rPh sb="7" eb="10">
      <t>ハッチュウシャ</t>
    </rPh>
    <rPh sb="12" eb="14">
      <t>ショメン</t>
    </rPh>
    <rPh sb="14" eb="16">
      <t>コウフ</t>
    </rPh>
    <rPh sb="17" eb="19">
      <t>セツメイ</t>
    </rPh>
    <phoneticPr fontId="1"/>
  </si>
  <si>
    <t>フロン類使用機器の適正処理の実施</t>
    <phoneticPr fontId="1"/>
  </si>
  <si>
    <t>その他
　 PCB使用機器</t>
    <rPh sb="9" eb="11">
      <t>シヨウ</t>
    </rPh>
    <rPh sb="11" eb="13">
      <t>キキ</t>
    </rPh>
    <phoneticPr fontId="1"/>
  </si>
  <si>
    <t>ＰＣＢ使用機器の適正処理の実施</t>
  </si>
  <si>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</si>
  <si>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</si>
  <si>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</si>
  <si>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分別解体等の方法</t>
    <rPh sb="0" eb="2">
      <t>ブンベツ</t>
    </rPh>
    <rPh sb="2" eb="5">
      <t>カイタイトウ</t>
    </rPh>
    <rPh sb="6" eb="8">
      <t>ホウホウ</t>
    </rPh>
    <phoneticPr fontId="1"/>
  </si>
  <si>
    <t>①建築設備・内装材等</t>
    <rPh sb="1" eb="3">
      <t>ケンチク</t>
    </rPh>
    <rPh sb="3" eb="5">
      <t>セツビ</t>
    </rPh>
    <rPh sb="6" eb="8">
      <t>ナイソウ</t>
    </rPh>
    <rPh sb="8" eb="10">
      <t>ザイトウ</t>
    </rPh>
    <phoneticPr fontId="1"/>
  </si>
  <si>
    <t>建築設備･内装材等の取り外し</t>
    <rPh sb="0" eb="2">
      <t>ケンチク</t>
    </rPh>
    <rPh sb="2" eb="4">
      <t>セツビ</t>
    </rPh>
    <rPh sb="5" eb="8">
      <t>ナイソウザイ</t>
    </rPh>
    <rPh sb="8" eb="9">
      <t>トウ</t>
    </rPh>
    <rPh sb="10" eb="11">
      <t>ト</t>
    </rPh>
    <rPh sb="12" eb="13">
      <t>ハズ</t>
    </rPh>
    <phoneticPr fontId="1"/>
  </si>
  <si>
    <t>手作業</t>
    <rPh sb="0" eb="3">
      <t>テサギョウ</t>
    </rPh>
    <phoneticPr fontId="1"/>
  </si>
  <si>
    <t>有</t>
    <rPh sb="0" eb="1">
      <t>ア</t>
    </rPh>
    <phoneticPr fontId="1"/>
  </si>
  <si>
    <t>手作業・機械作業の併用</t>
    <rPh sb="0" eb="1">
      <t>テ</t>
    </rPh>
    <rPh sb="1" eb="3">
      <t>サギョウ</t>
    </rPh>
    <rPh sb="4" eb="6">
      <t>キカイ</t>
    </rPh>
    <rPh sb="6" eb="8">
      <t>サギョウ</t>
    </rPh>
    <rPh sb="9" eb="11">
      <t>ヘイヨウ</t>
    </rPh>
    <phoneticPr fontId="1"/>
  </si>
  <si>
    <t xml:space="preserve"> 併用の場合の理由（</t>
    <rPh sb="1" eb="3">
      <t>ヘイヨウ</t>
    </rPh>
    <rPh sb="4" eb="6">
      <t>バアイ</t>
    </rPh>
    <rPh sb="7" eb="9">
      <t>リユウ</t>
    </rPh>
    <phoneticPr fontId="1"/>
  </si>
  <si>
    <t>②屋根ふき材</t>
    <rPh sb="1" eb="3">
      <t>ヤネ</t>
    </rPh>
    <rPh sb="5" eb="6">
      <t>ザイ</t>
    </rPh>
    <phoneticPr fontId="1"/>
  </si>
  <si>
    <t>屋根ふき材の取り外し</t>
    <rPh sb="0" eb="2">
      <t>ヤネ</t>
    </rPh>
    <rPh sb="4" eb="5">
      <t>ザイ</t>
    </rPh>
    <rPh sb="6" eb="7">
      <t>ト</t>
    </rPh>
    <rPh sb="8" eb="9">
      <t>ハズ</t>
    </rPh>
    <phoneticPr fontId="1"/>
  </si>
  <si>
    <t>③外装材・上部構造部分</t>
    <rPh sb="1" eb="4">
      <t>ガイソウザイ</t>
    </rPh>
    <rPh sb="5" eb="7">
      <t>ジョウブ</t>
    </rPh>
    <rPh sb="7" eb="9">
      <t>コウゾウ</t>
    </rPh>
    <rPh sb="9" eb="11">
      <t>ブブン</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</si>
  <si>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</si>
  <si>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rPh sb="1" eb="3">
      <t>キソ</t>
    </rPh>
    <rPh sb="4" eb="6">
      <t>キソ</t>
    </rPh>
    <phoneticPr fontId="1"/>
  </si>
  <si>
    <t>基礎・基礎ぐいの取り壊し</t>
    <rPh sb="0" eb="2">
      <t>キソ</t>
    </rPh>
    <rPh sb="3" eb="5">
      <t>キソ</t>
    </rPh>
    <rPh sb="8" eb="9">
      <t>ト</t>
    </rPh>
    <rPh sb="10" eb="11">
      <t>コワ</t>
    </rPh>
    <phoneticPr fontId="1"/>
  </si>
  <si>
    <t>⑤その他</t>
    <rPh sb="3" eb="4">
      <t>タ</t>
    </rPh>
    <phoneticPr fontId="1"/>
  </si>
  <si>
    <t>その他の取り壊し</t>
    <rPh sb="2" eb="3">
      <t>タ</t>
    </rPh>
    <rPh sb="4" eb="5">
      <t>ト</t>
    </rPh>
    <rPh sb="6" eb="7">
      <t>コワ</t>
    </rPh>
    <phoneticPr fontId="1"/>
  </si>
  <si>
    <t>工事の工程の順序</t>
    <rPh sb="0" eb="2">
      <t>コウジ</t>
    </rPh>
    <rPh sb="3" eb="5">
      <t>コウテイ</t>
    </rPh>
    <rPh sb="6" eb="8">
      <t>ジュンジョ</t>
    </rPh>
    <phoneticPr fontId="1"/>
  </si>
  <si>
    <t>上の工程における①→②→③→④の順序</t>
    <rPh sb="0" eb="1">
      <t>ウエ</t>
    </rPh>
    <rPh sb="2" eb="4">
      <t>コウテイ</t>
    </rPh>
    <rPh sb="16" eb="18">
      <t>ジュンジョ</t>
    </rPh>
    <phoneticPr fontId="1"/>
  </si>
  <si>
    <t>その他の場合の理由（</t>
    <rPh sb="2" eb="3">
      <t>タ</t>
    </rPh>
    <rPh sb="4" eb="6">
      <t>バアイ</t>
    </rPh>
    <rPh sb="7" eb="9">
      <t>リユウ</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</si>
  <si>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</si>
  <si>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内装材に木材が含まれる場合</t>
    <rPh sb="0" eb="3">
      <t>ナイソウザイ</t>
    </rPh>
    <rPh sb="4" eb="6">
      <t>モクザイ</t>
    </rPh>
    <rPh sb="7" eb="8">
      <t>フク</t>
    </rPh>
    <rPh sb="11" eb="13">
      <t>バアイ</t>
    </rPh>
    <phoneticPr fontId="1"/>
  </si>
  <si>
    <t>可</t>
    <rPh sb="0" eb="1">
      <t>カ</t>
    </rPh>
    <phoneticPr fontId="1"/>
  </si>
  <si>
    <t>不可</t>
    <rPh sb="0" eb="2">
      <t>フカ</t>
    </rPh>
    <phoneticPr fontId="1"/>
  </si>
  <si>
    <t>不可の場合の理由（</t>
    <rPh sb="0" eb="2">
      <t>フカ</t>
    </rPh>
    <rPh sb="3" eb="5">
      <t>バアイ</t>
    </rPh>
    <rPh sb="6" eb="8">
      <t>リユウ</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</si>
  <si>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</si>
  <si>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トン</t>
    <phoneticPr fontId="1"/>
  </si>
  <si>
    <t>廃棄物発生見込量</t>
    <rPh sb="0" eb="3">
      <t>ハイキブツ</t>
    </rPh>
    <rPh sb="3" eb="5">
      <t>ハッセイ</t>
    </rPh>
    <rPh sb="5" eb="7">
      <t>ミコ</t>
    </rPh>
    <rPh sb="7" eb="8">
      <t>リョウ</t>
    </rPh>
    <phoneticPr fontId="1"/>
  </si>
  <si>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</si>
  <si>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種類</t>
    <rPh sb="0" eb="2">
      <t>シュルイ</t>
    </rPh>
    <phoneticPr fontId="1"/>
  </si>
  <si>
    <t>量の見込み</t>
    <rPh sb="0" eb="1">
      <t>リョウ</t>
    </rPh>
    <rPh sb="2" eb="4">
      <t>ミコ</t>
    </rPh>
    <phoneticPr fontId="1"/>
  </si>
  <si>
    <t>発生が見込まれる部分（注）</t>
    <rPh sb="0" eb="2">
      <t>ハッセイ</t>
    </rPh>
    <rPh sb="3" eb="5">
      <t>ミコ</t>
    </rPh>
    <rPh sb="8" eb="10">
      <t>ブブン</t>
    </rPh>
    <rPh sb="11" eb="12">
      <t>チュウ</t>
    </rPh>
    <phoneticPr fontId="1"/>
  </si>
  <si>
    <t>コンクリート塊</t>
    <rPh sb="6" eb="7">
      <t>カイ</t>
    </rPh>
    <phoneticPr fontId="1"/>
  </si>
  <si>
    <t>①</t>
    <phoneticPr fontId="1"/>
  </si>
  <si>
    <t>②</t>
    <phoneticPr fontId="1"/>
  </si>
  <si>
    <t>③</t>
    <phoneticPr fontId="1"/>
  </si>
  <si>
    <t>④</t>
    <phoneticPr fontId="1"/>
  </si>
  <si>
    <t>⑤</t>
    <phoneticPr fontId="1"/>
  </si>
  <si>
    <t>ｱｽﾌｧﾙﾄ･ｺﾝｸﾘｰﾄ塊</t>
    <rPh sb="13" eb="14">
      <t>カイ</t>
    </rPh>
    <phoneticPr fontId="1"/>
  </si>
  <si>
    <t>建設発生木材</t>
    <rPh sb="0" eb="2">
      <t>ケンセツ</t>
    </rPh>
    <rPh sb="2" eb="4">
      <t>ハッセイ</t>
    </rPh>
    <rPh sb="4" eb="6">
      <t>モクザイ</t>
    </rPh>
    <phoneticPr fontId="1"/>
  </si>
  <si>
    <t>（注）①建築設備・内装材等　②屋根ふき材　③外装材・上部構造部分　④基礎・基礎ぐい　⑤その他</t>
    <rPh sb="1" eb="2">
      <t>チュウ</t>
    </rPh>
    <rPh sb="4" eb="6">
      <t>ケンチク</t>
    </rPh>
    <rPh sb="6" eb="8">
      <t>セツビ</t>
    </rPh>
    <rPh sb="9" eb="11">
      <t>ナイソウ</t>
    </rPh>
    <rPh sb="11" eb="13">
      <t>ザイトウ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1"/>
  </si>
  <si>
    <t>備考</t>
    <rPh sb="0" eb="2">
      <t>ビコウ</t>
    </rPh>
    <phoneticPr fontId="1"/>
  </si>
  <si>
    <t>廃棄物の運搬先：</t>
    <phoneticPr fontId="1"/>
  </si>
  <si>
    <t>コン</t>
    <phoneticPr fontId="1"/>
  </si>
  <si>
    <t>アス</t>
    <phoneticPr fontId="1"/>
  </si>
  <si>
    <t>木材</t>
    <rPh sb="0" eb="2">
      <t>モクザイ</t>
    </rPh>
    <phoneticPr fontId="1"/>
  </si>
  <si>
    <t>主任技術者（監理技術者）又は技術管理者の保有資格</t>
  </si>
  <si>
    <t>□欄には、該当箇所に「レ」または■を付すこと。</t>
    <rPh sb="1" eb="2">
      <t>ラン</t>
    </rPh>
    <rPh sb="5" eb="7">
      <t>ガイトウ</t>
    </rPh>
    <rPh sb="7" eb="9">
      <t>カショ</t>
    </rPh>
    <rPh sb="18" eb="19">
      <t>フ</t>
    </rPh>
    <phoneticPr fontId="1"/>
  </si>
  <si>
    <t>別表２</t>
    <rPh sb="0" eb="1">
      <t>ベツ</t>
    </rPh>
    <rPh sb="1" eb="2">
      <t>ヒョウ</t>
    </rPh>
    <phoneticPr fontId="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</si>
  <si>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タイ</t>
    </rPh>
    <phoneticPr fontId="1"/>
  </si>
  <si>
    <t>使用する特定建設資材の種類</t>
    <rPh sb="0" eb="2">
      <t>シヨウ</t>
    </rPh>
    <rPh sb="4" eb="6">
      <t>トクテイ</t>
    </rPh>
    <rPh sb="6" eb="8">
      <t>ケンセツ</t>
    </rPh>
    <rPh sb="8" eb="10">
      <t>シザイ</t>
    </rPh>
    <rPh sb="11" eb="13">
      <t>シュルイ</t>
    </rPh>
    <phoneticPr fontId="1"/>
  </si>
  <si>
    <t>コンクリート</t>
    <phoneticPr fontId="1"/>
  </si>
  <si>
    <t>コンクリート及び鉄からなる建設資材</t>
    <rPh sb="6" eb="7">
      <t>オヨ</t>
    </rPh>
    <rPh sb="8" eb="9">
      <t>テツ</t>
    </rPh>
    <rPh sb="13" eb="15">
      <t>ケンセツ</t>
    </rPh>
    <rPh sb="15" eb="17">
      <t>シザイ</t>
    </rPh>
    <phoneticPr fontId="1"/>
  </si>
  <si>
    <t>アスファルト・コンクリート</t>
    <phoneticPr fontId="1"/>
  </si>
  <si>
    <r>
      <rPr>
        <sz val="9"/>
        <rFont val="ＭＳ 明朝"/>
        <family val="1"/>
        <charset val="128"/>
      </rPr>
      <t>特定建設資材への付着物</t>
    </r>
    <r>
      <rPr>
        <b/>
        <sz val="8"/>
        <color theme="4"/>
        <rFont val="ＭＳ 明朝"/>
        <family val="1"/>
        <charset val="128"/>
      </rPr>
      <t>（修繕・模様替工事のみ）</t>
    </r>
    <r>
      <rPr>
        <b/>
        <sz val="8"/>
        <rFont val="ＭＳ 明朝"/>
        <family val="1"/>
        <charset val="128"/>
      </rPr>
      <t>（石綿以外）</t>
    </r>
    <rPh sb="0" eb="2">
      <t>トクテイ</t>
    </rPh>
    <rPh sb="2" eb="3">
      <t>ケン</t>
    </rPh>
    <rPh sb="3" eb="4">
      <t>セツ</t>
    </rPh>
    <rPh sb="4" eb="6">
      <t>シザイ</t>
    </rPh>
    <rPh sb="8" eb="11">
      <t>フチャクブツ</t>
    </rPh>
    <rPh sb="12" eb="14">
      <t>シュウゼン</t>
    </rPh>
    <rPh sb="15" eb="17">
      <t>モヨウ</t>
    </rPh>
    <rPh sb="17" eb="18">
      <t>ガ</t>
    </rPh>
    <rPh sb="18" eb="20">
      <t>コウジ</t>
    </rPh>
    <rPh sb="24" eb="26">
      <t>セキメン</t>
    </rPh>
    <rPh sb="26" eb="28">
      <t>イガイ</t>
    </rPh>
    <phoneticPr fontId="1"/>
  </si>
  <si>
    <t>（ウレタン系断熱材、石綿を含ま
　　　　　　　　ない仕上塗材等）</t>
    <rPh sb="5" eb="6">
      <t>ケイ</t>
    </rPh>
    <rPh sb="6" eb="9">
      <t>ダンネツザイ</t>
    </rPh>
    <rPh sb="10" eb="12">
      <t>セキメン</t>
    </rPh>
    <rPh sb="13" eb="14">
      <t>フク</t>
    </rPh>
    <phoneticPr fontId="1"/>
  </si>
  <si>
    <r>
      <t>他法令関係</t>
    </r>
    <r>
      <rPr>
        <b/>
        <sz val="10"/>
        <color theme="4"/>
        <rFont val="ＭＳ 明朝"/>
        <family val="1"/>
        <charset val="128"/>
      </rPr>
      <t>（修繕・模様替工事のみ)</t>
    </r>
    <rPh sb="0" eb="1">
      <t>タ</t>
    </rPh>
    <rPh sb="1" eb="3">
      <t>ホウレイ</t>
    </rPh>
    <rPh sb="3" eb="5">
      <t>カンケイ</t>
    </rPh>
    <rPh sb="6" eb="8">
      <t>シュウゼン</t>
    </rPh>
    <rPh sb="9" eb="11">
      <t>モヨウ</t>
    </rPh>
    <rPh sb="11" eb="12">
      <t>ガ</t>
    </rPh>
    <rPh sb="12" eb="14">
      <t>コウジ</t>
    </rPh>
    <phoneticPr fontId="1"/>
  </si>
  <si>
    <t>石綿有の場合</t>
    <rPh sb="0" eb="2">
      <t>イシワタ</t>
    </rPh>
    <rPh sb="2" eb="3">
      <t>アリ</t>
    </rPh>
    <rPh sb="4" eb="6">
      <t>バアイ</t>
    </rPh>
    <phoneticPr fontId="1"/>
  </si>
  <si>
    <t>（吹付け石綿、石綿を含有する断熱材
　　　　　　・保温材・耐火被覆等）</t>
    <rPh sb="7" eb="9">
      <t>セキメン</t>
    </rPh>
    <rPh sb="10" eb="12">
      <t>ガンユウ</t>
    </rPh>
    <rPh sb="14" eb="16">
      <t>ダンネツ</t>
    </rPh>
    <rPh sb="16" eb="17">
      <t>ザイ</t>
    </rPh>
    <rPh sb="25" eb="28">
      <t>ホオンザイ</t>
    </rPh>
    <rPh sb="29" eb="31">
      <t>タイカ</t>
    </rPh>
    <rPh sb="31" eb="33">
      <t>ヒフク</t>
    </rPh>
    <rPh sb="33" eb="34">
      <t>トウ</t>
    </rPh>
    <phoneticPr fontId="1"/>
  </si>
  <si>
    <t>　（石綿を含有する成形板・仕上塗材等)</t>
    <rPh sb="5" eb="7">
      <t>ガンユウ</t>
    </rPh>
    <rPh sb="9" eb="11">
      <t>セイケイ</t>
    </rPh>
    <rPh sb="11" eb="12">
      <t>バン</t>
    </rPh>
    <phoneticPr fontId="1"/>
  </si>
  <si>
    <t>工程ごとの作業内容</t>
    <rPh sb="0" eb="2">
      <t>コウテイ</t>
    </rPh>
    <rPh sb="5" eb="7">
      <t>サギョウ</t>
    </rPh>
    <rPh sb="7" eb="9">
      <t>ナイヨウ</t>
    </rPh>
    <phoneticPr fontId="1"/>
  </si>
  <si>
    <t>①造成等</t>
    <rPh sb="1" eb="3">
      <t>ゾウセイ</t>
    </rPh>
    <rPh sb="3" eb="4">
      <t>ナド</t>
    </rPh>
    <phoneticPr fontId="1"/>
  </si>
  <si>
    <t>造成等の工事</t>
    <phoneticPr fontId="1"/>
  </si>
  <si>
    <t>②基礎・基礎ぐい</t>
    <rPh sb="1" eb="3">
      <t>キソ</t>
    </rPh>
    <rPh sb="4" eb="6">
      <t>キソ</t>
    </rPh>
    <phoneticPr fontId="1"/>
  </si>
  <si>
    <t>基礎・基礎ぐいの工事</t>
    <phoneticPr fontId="1"/>
  </si>
  <si>
    <t>③上部構造部分・外装</t>
    <rPh sb="1" eb="3">
      <t>ジョウブ</t>
    </rPh>
    <rPh sb="3" eb="5">
      <t>コウゾウ</t>
    </rPh>
    <rPh sb="5" eb="7">
      <t>ブブン</t>
    </rPh>
    <rPh sb="8" eb="10">
      <t>ガイソウ</t>
    </rPh>
    <phoneticPr fontId="1"/>
  </si>
  <si>
    <t>上部構造部分・外装の工事</t>
    <phoneticPr fontId="1"/>
  </si>
  <si>
    <t>④屋根</t>
    <rPh sb="1" eb="3">
      <t>ヤネ</t>
    </rPh>
    <phoneticPr fontId="1"/>
  </si>
  <si>
    <t>屋根の工事</t>
    <phoneticPr fontId="1"/>
  </si>
  <si>
    <t>⑤建築設備・内装等</t>
    <rPh sb="1" eb="3">
      <t>ケンチク</t>
    </rPh>
    <rPh sb="3" eb="5">
      <t>セツビ</t>
    </rPh>
    <rPh sb="6" eb="8">
      <t>ナイソウ</t>
    </rPh>
    <rPh sb="8" eb="9">
      <t>トウ</t>
    </rPh>
    <phoneticPr fontId="1"/>
  </si>
  <si>
    <t>建築設備・内装等の工事</t>
    <phoneticPr fontId="1"/>
  </si>
  <si>
    <t>⑥その他</t>
    <rPh sb="3" eb="4">
      <t>タ</t>
    </rPh>
    <phoneticPr fontId="1"/>
  </si>
  <si>
    <t>その他の工事</t>
    <phoneticPr fontId="1"/>
  </si>
  <si>
    <t>(</t>
    <phoneticPr fontId="1"/>
  </si>
  <si>
    <t>特定建設資材廃棄物の種類ごとの量の見込み並びに特定建設資材が使用される建築物の部分及び特定建設資材廃棄物の発生が見込まれる建築物の部分</t>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</si>
  <si>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</si>
  <si>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⑥</t>
    <phoneticPr fontId="1"/>
  </si>
  <si>
    <t>（注）①造成等　②基礎　③上部構造部分・外装　④屋根　⑤建築設備・内装等　⑥その他</t>
    <phoneticPr fontId="1"/>
  </si>
  <si>
    <t>主任技術者（監理技術者）又は技術管理者の保有資格</t>
    <phoneticPr fontId="1"/>
  </si>
  <si>
    <t>別表３</t>
    <rPh sb="0" eb="1">
      <t>ベツ</t>
    </rPh>
    <rPh sb="1" eb="2">
      <t>ヒョウ</t>
    </rPh>
    <phoneticPr fontId="1"/>
  </si>
  <si>
    <t>建築物以外のものに係る解体工事又は新築工事等（土木工事等）</t>
    <rPh sb="0" eb="3">
      <t>ケンチクブツ</t>
    </rPh>
    <rPh sb="3" eb="5">
      <t>イガイ</t>
    </rPh>
    <rPh sb="9" eb="10">
      <t>カカワ</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</si>
  <si>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r>
      <t>工作物の構造</t>
    </r>
    <r>
      <rPr>
        <b/>
        <sz val="9"/>
        <color theme="4"/>
        <rFont val="ＭＳ 明朝"/>
        <family val="1"/>
        <charset val="128"/>
      </rPr>
      <t>（解体工事のみ）</t>
    </r>
    <rPh sb="0" eb="3">
      <t>コウサクブツ</t>
    </rPh>
    <rPh sb="4" eb="6">
      <t>コウゾウ</t>
    </rPh>
    <rPh sb="7" eb="9">
      <t>カイタイ</t>
    </rPh>
    <rPh sb="9" eb="11">
      <t>コウジ</t>
    </rPh>
    <phoneticPr fontId="1"/>
  </si>
  <si>
    <t>鉄筋コンクリート造</t>
    <rPh sb="0" eb="2">
      <t>テッキン</t>
    </rPh>
    <rPh sb="8" eb="9">
      <t>ゾウ</t>
    </rPh>
    <phoneticPr fontId="1"/>
  </si>
  <si>
    <t>工事の種類</t>
    <rPh sb="0" eb="2">
      <t>コウジ</t>
    </rPh>
    <rPh sb="3" eb="5">
      <t>シュルイ</t>
    </rPh>
    <phoneticPr fontId="1"/>
  </si>
  <si>
    <t>新築工事</t>
    <rPh sb="0" eb="2">
      <t>シンチク</t>
    </rPh>
    <rPh sb="2" eb="4">
      <t>コウジ</t>
    </rPh>
    <phoneticPr fontId="1"/>
  </si>
  <si>
    <t>維持・修繕工事</t>
    <rPh sb="0" eb="2">
      <t>イジ</t>
    </rPh>
    <rPh sb="3" eb="5">
      <t>シュウゼン</t>
    </rPh>
    <rPh sb="5" eb="7">
      <t>コウジ</t>
    </rPh>
    <phoneticPr fontId="1"/>
  </si>
  <si>
    <t>解体工事</t>
    <rPh sb="0" eb="2">
      <t>カイタイ</t>
    </rPh>
    <rPh sb="2" eb="4">
      <t>コウジ</t>
    </rPh>
    <phoneticPr fontId="1"/>
  </si>
  <si>
    <t>電気</t>
    <rPh sb="0" eb="2">
      <t>デンキ</t>
    </rPh>
    <phoneticPr fontId="1"/>
  </si>
  <si>
    <t>水道</t>
    <rPh sb="0" eb="2">
      <t>スイドウ</t>
    </rPh>
    <phoneticPr fontId="1"/>
  </si>
  <si>
    <t>ガス</t>
    <phoneticPr fontId="1"/>
  </si>
  <si>
    <t>下水道</t>
    <rPh sb="0" eb="3">
      <t>ゲスイドウ</t>
    </rPh>
    <phoneticPr fontId="1"/>
  </si>
  <si>
    <t>鉄道</t>
    <rPh sb="0" eb="2">
      <t>テツドウ</t>
    </rPh>
    <phoneticPr fontId="1"/>
  </si>
  <si>
    <t>電話</t>
    <rPh sb="0" eb="2">
      <t>デンワ</t>
    </rPh>
    <phoneticPr fontId="1"/>
  </si>
  <si>
    <r>
      <t>使用する特定建設資材の種類</t>
    </r>
    <r>
      <rPr>
        <sz val="10"/>
        <color theme="4"/>
        <rFont val="ＭＳ 明朝"/>
        <family val="1"/>
        <charset val="128"/>
      </rPr>
      <t xml:space="preserve">
</t>
    </r>
    <r>
      <rPr>
        <b/>
        <sz val="9"/>
        <color theme="4"/>
        <rFont val="ＭＳ 明朝"/>
        <family val="1"/>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</si>
  <si>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工作物に
関する調査の結果</t>
    <rPh sb="0" eb="3">
      <t>コウサクブツ</t>
    </rPh>
    <rPh sb="5" eb="6">
      <t>カン</t>
    </rPh>
    <rPh sb="8" eb="10">
      <t>チョウサ</t>
    </rPh>
    <rPh sb="11" eb="13">
      <t>ケッカ</t>
    </rPh>
    <phoneticPr fontId="1"/>
  </si>
  <si>
    <t>工作物の状況</t>
    <rPh sb="0" eb="3">
      <t>コウサクブツ</t>
    </rPh>
    <rPh sb="4" eb="6">
      <t>ジョウキョウ</t>
    </rPh>
    <phoneticPr fontId="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</si>
  <si>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</si>
  <si>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工作物に関する調査の結果</t>
    <rPh sb="0" eb="3">
      <t>コウサクブツ</t>
    </rPh>
    <rPh sb="4" eb="5">
      <t>カン</t>
    </rPh>
    <rPh sb="7" eb="9">
      <t>チョウサ</t>
    </rPh>
    <rPh sb="10" eb="12">
      <t>ケッカ</t>
    </rPh>
    <phoneticPr fontId="1"/>
  </si>
  <si>
    <t>)</t>
    <phoneticPr fontId="1"/>
  </si>
  <si>
    <r>
      <t>特定建設資材への付着物</t>
    </r>
    <r>
      <rPr>
        <b/>
        <sz val="8"/>
        <color theme="4"/>
        <rFont val="ＭＳ 明朝"/>
        <family val="1"/>
        <charset val="128"/>
      </rPr>
      <t>(解体・維持・修繕工事のみ）</t>
    </r>
    <r>
      <rPr>
        <sz val="8"/>
        <rFont val="ＭＳ 明朝"/>
        <family val="1"/>
        <charset val="128"/>
      </rPr>
      <t>　</t>
    </r>
    <r>
      <rPr>
        <b/>
        <sz val="8"/>
        <rFont val="ＭＳ 明朝"/>
        <family val="1"/>
        <charset val="128"/>
      </rPr>
      <t>（石綿以外）</t>
    </r>
    <rPh sb="0" eb="2">
      <t>トクテイ</t>
    </rPh>
    <rPh sb="2" eb="3">
      <t>ケン</t>
    </rPh>
    <rPh sb="3" eb="4">
      <t>セツ</t>
    </rPh>
    <rPh sb="4" eb="6">
      <t>シザイ</t>
    </rPh>
    <rPh sb="8" eb="11">
      <t>フチャクブツ</t>
    </rPh>
    <rPh sb="12" eb="14">
      <t>カイタイ</t>
    </rPh>
    <rPh sb="15" eb="17">
      <t>イジ</t>
    </rPh>
    <rPh sb="18" eb="20">
      <t>シュウゼン</t>
    </rPh>
    <rPh sb="20" eb="22">
      <t>コウジ</t>
    </rPh>
    <rPh sb="27" eb="29">
      <t>セキメン</t>
    </rPh>
    <rPh sb="29" eb="31">
      <t>イガイ</t>
    </rPh>
    <phoneticPr fontId="1"/>
  </si>
  <si>
    <t>有</t>
    <phoneticPr fontId="1"/>
  </si>
  <si>
    <t>無</t>
    <phoneticPr fontId="1"/>
  </si>
  <si>
    <r>
      <t>他法令関係</t>
    </r>
    <r>
      <rPr>
        <b/>
        <sz val="9"/>
        <color theme="4"/>
        <rFont val="ＭＳ 明朝"/>
        <family val="1"/>
        <charset val="128"/>
      </rPr>
      <t>（解体・維持・修繕工事のみ）</t>
    </r>
    <rPh sb="0" eb="1">
      <t>タ</t>
    </rPh>
    <rPh sb="1" eb="3">
      <t>ホウレイ</t>
    </rPh>
    <rPh sb="3" eb="5">
      <t>カンケイ</t>
    </rPh>
    <rPh sb="6" eb="8">
      <t>カイタイ</t>
    </rPh>
    <rPh sb="9" eb="11">
      <t>イジ</t>
    </rPh>
    <rPh sb="12" eb="14">
      <t>シュウゼン</t>
    </rPh>
    <rPh sb="14" eb="16">
      <t>コウジ</t>
    </rPh>
    <phoneticPr fontId="1"/>
  </si>
  <si>
    <r>
      <t>石綿</t>
    </r>
    <r>
      <rPr>
        <sz val="7"/>
        <rFont val="ＭＳ 明朝"/>
        <family val="1"/>
        <charset val="128"/>
      </rPr>
      <t>（大気汚染防止法・労働安全衛生法石綿則）</t>
    </r>
    <rPh sb="0" eb="2">
      <t>セキメン</t>
    </rPh>
    <rPh sb="11" eb="13">
      <t>ロウドウ</t>
    </rPh>
    <phoneticPr fontId="1"/>
  </si>
  <si>
    <t>石綿に関する諸官庁届出</t>
    <phoneticPr fontId="1"/>
  </si>
  <si>
    <t>工程ごとの作業内容及び解体方法</t>
    <rPh sb="0" eb="2">
      <t>コウテイ</t>
    </rPh>
    <rPh sb="5" eb="7">
      <t>サギョウ</t>
    </rPh>
    <rPh sb="7" eb="9">
      <t>ナイヨウ</t>
    </rPh>
    <phoneticPr fontId="1"/>
  </si>
  <si>
    <t>分別解体等の方法
（解体工事のみ）</t>
    <phoneticPr fontId="1"/>
  </si>
  <si>
    <t>①仮設</t>
    <rPh sb="1" eb="3">
      <t>カセツ</t>
    </rPh>
    <phoneticPr fontId="1"/>
  </si>
  <si>
    <t>仮設工事</t>
    <rPh sb="0" eb="2">
      <t>カセツ</t>
    </rPh>
    <phoneticPr fontId="1"/>
  </si>
  <si>
    <t>②土工</t>
    <rPh sb="1" eb="3">
      <t>ドコウ</t>
    </rPh>
    <phoneticPr fontId="1"/>
  </si>
  <si>
    <t>土工事</t>
    <rPh sb="0" eb="1">
      <t>ド</t>
    </rPh>
    <phoneticPr fontId="1"/>
  </si>
  <si>
    <t>③基礎</t>
    <rPh sb="1" eb="3">
      <t>キソ</t>
    </rPh>
    <phoneticPr fontId="1"/>
  </si>
  <si>
    <t>基礎工事</t>
    <rPh sb="0" eb="2">
      <t>キソ</t>
    </rPh>
    <phoneticPr fontId="1"/>
  </si>
  <si>
    <t>④本体構造</t>
    <rPh sb="1" eb="3">
      <t>ホンタイ</t>
    </rPh>
    <rPh sb="3" eb="5">
      <t>コウゾウ</t>
    </rPh>
    <phoneticPr fontId="1"/>
  </si>
  <si>
    <t>本体構造の工事</t>
    <rPh sb="0" eb="2">
      <t>ホンタイ</t>
    </rPh>
    <rPh sb="2" eb="4">
      <t>コウゾウ</t>
    </rPh>
    <phoneticPr fontId="1"/>
  </si>
  <si>
    <t>⑤本体付属品</t>
    <rPh sb="1" eb="3">
      <t>ホンタイ</t>
    </rPh>
    <rPh sb="3" eb="5">
      <t>フゾク</t>
    </rPh>
    <rPh sb="5" eb="6">
      <t>ヒン</t>
    </rPh>
    <phoneticPr fontId="1"/>
  </si>
  <si>
    <t>本体付属品の工事</t>
    <rPh sb="0" eb="2">
      <t>ホンタイ</t>
    </rPh>
    <rPh sb="2" eb="4">
      <t>フゾク</t>
    </rPh>
    <rPh sb="4" eb="5">
      <t>ヒン</t>
    </rPh>
    <phoneticPr fontId="1"/>
  </si>
  <si>
    <r>
      <t xml:space="preserve">工事の工程の順序
</t>
    </r>
    <r>
      <rPr>
        <b/>
        <sz val="10"/>
        <color theme="4"/>
        <rFont val="ＭＳ 明朝"/>
        <family val="1"/>
        <charset val="128"/>
      </rPr>
      <t>（解体工事のみ）</t>
    </r>
    <rPh sb="0" eb="2">
      <t>コウジ</t>
    </rPh>
    <rPh sb="3" eb="5">
      <t>コウテイ</t>
    </rPh>
    <rPh sb="6" eb="8">
      <t>ジュンジョ</t>
    </rPh>
    <phoneticPr fontId="1"/>
  </si>
  <si>
    <t>上の工程における⑤→④→③の順序</t>
    <rPh sb="0" eb="1">
      <t>ウエ</t>
    </rPh>
    <rPh sb="2" eb="4">
      <t>コウテイ</t>
    </rPh>
    <rPh sb="14" eb="16">
      <t>ジュンジョ</t>
    </rPh>
    <phoneticPr fontId="1"/>
  </si>
  <si>
    <r>
      <t>工作物に用いられた建設資材の量
の見込み</t>
    </r>
    <r>
      <rPr>
        <b/>
        <sz val="9"/>
        <color theme="4"/>
        <rFont val="ＭＳ 明朝"/>
        <family val="1"/>
        <charset val="128"/>
      </rPr>
      <t>（解体工事のみ）</t>
    </r>
    <phoneticPr fontId="1"/>
  </si>
  <si>
    <r>
      <t>特定建設資材廃棄物の種類ごとの量の見込み（全工事）並びに特定建設資材が使用される工作物の部分</t>
    </r>
    <r>
      <rPr>
        <b/>
        <sz val="9"/>
        <color theme="4"/>
        <rFont val="ＭＳ 明朝"/>
        <family val="1"/>
        <charset val="128"/>
      </rPr>
      <t>（新築・維持・修繕工事のみ）</t>
    </r>
    <r>
      <rPr>
        <sz val="9"/>
        <rFont val="ＭＳ 明朝"/>
        <family val="1"/>
        <charset val="128"/>
      </rPr>
      <t>及び特定建設資材廃棄物の発生が見込まれる工作物の部分</t>
    </r>
    <r>
      <rPr>
        <b/>
        <sz val="9"/>
        <color theme="4"/>
        <rFont val="ＭＳ 明朝"/>
        <family val="1"/>
        <charset val="128"/>
      </rPr>
      <t>（維持・修繕・解体工事のみ）</t>
    </r>
    <phoneticPr fontId="1"/>
  </si>
  <si>
    <t>（注）①仮設　②土工　③基礎　④本体構造　⑤本体付属品　⑥その他</t>
    <phoneticPr fontId="1"/>
  </si>
  <si>
    <t>Ver</t>
    <phoneticPr fontId="1"/>
  </si>
  <si>
    <t>試運転での意見を反映</t>
    <rPh sb="0" eb="3">
      <t>シウンテン</t>
    </rPh>
    <rPh sb="5" eb="7">
      <t>イケン</t>
    </rPh>
    <rPh sb="8" eb="10">
      <t>ハンエイ</t>
    </rPh>
    <phoneticPr fontId="1"/>
  </si>
  <si>
    <t>修正内容</t>
    <rPh sb="0" eb="2">
      <t>シュウセイ</t>
    </rPh>
    <rPh sb="2" eb="4">
      <t>ナイヨウ</t>
    </rPh>
    <phoneticPr fontId="1"/>
  </si>
  <si>
    <t>※黄色のセルは手入力です。　※白の項目は数式が入っています</t>
    <rPh sb="1" eb="3">
      <t>キイロ</t>
    </rPh>
    <rPh sb="7" eb="8">
      <t>テ</t>
    </rPh>
    <rPh sb="8" eb="10">
      <t>ニュウリョク</t>
    </rPh>
    <phoneticPr fontId="1"/>
  </si>
  <si>
    <t>届出日（参考）</t>
    <rPh sb="0" eb="1">
      <t>トドケ</t>
    </rPh>
    <rPh sb="1" eb="2">
      <t>デ</t>
    </rPh>
    <rPh sb="2" eb="3">
      <t>ビ</t>
    </rPh>
    <rPh sb="4" eb="6">
      <t>サンコウ</t>
    </rPh>
    <phoneticPr fontId="1"/>
  </si>
  <si>
    <t>種別（R4～）</t>
    <phoneticPr fontId="1"/>
  </si>
  <si>
    <t>申請方法</t>
    <phoneticPr fontId="1"/>
  </si>
  <si>
    <t>受付番号</t>
    <phoneticPr fontId="1"/>
  </si>
  <si>
    <t>電子</t>
    <rPh sb="0" eb="2">
      <t>デンシ</t>
    </rPh>
    <phoneticPr fontId="1"/>
  </si>
  <si>
    <t>届出</t>
    <rPh sb="0" eb="2">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</si>
</sst>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yyyy&quot;年&quot;m&quot;月&quot;d&quot;日&quot;;@"/>
    <numFmt numFmtId="178" formatCode="#,##0.0_ "/>
    <numFmt numFmtId="179" formatCode="[$-411]ggge&quot;年&quot;m&quot;月&quot;d&quot;日&quot;;@"/>
  </numFmts>
  <fonts count="33">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6"/>
      <name val="ＭＳ 明朝"/>
      <family val="1"/>
      <charset val="128"/>
    </font>
    <font>
      <u/>
      <sz val="10"/>
      <name val="ＭＳ 明朝"/>
      <family val="1"/>
      <charset val="128"/>
    </font>
    <font>
      <b/>
      <sz val="9"/>
      <name val="ＭＳ 明朝"/>
      <family val="1"/>
      <charset val="128"/>
    </font>
    <font>
      <sz val="14"/>
      <name val="ＭＳ Ｐゴシック"/>
      <family val="3"/>
      <charset val="128"/>
    </font>
    <font>
      <b/>
      <sz val="10"/>
      <color rgb="FFFF0000"/>
      <name val="ＭＳ 明朝"/>
      <family val="1"/>
      <charset val="128"/>
    </font>
    <font>
      <sz val="9"/>
      <color indexed="81"/>
      <name val="MS P ゴシック"/>
      <family val="3"/>
      <charset val="128"/>
    </font>
    <font>
      <b/>
      <sz val="9"/>
      <color indexed="81"/>
      <name val="MS P ゴシック"/>
      <family val="3"/>
      <charset val="128"/>
    </font>
    <font>
      <b/>
      <u/>
      <sz val="12"/>
      <color rgb="FFFF0000"/>
      <name val="ＭＳ 明朝"/>
      <family val="1"/>
      <charset val="128"/>
    </font>
    <font>
      <sz val="10"/>
      <color theme="1"/>
      <name val="ＭＳ 明朝"/>
      <family val="1"/>
      <charset val="128"/>
    </font>
    <font>
      <sz val="11"/>
      <name val="ＭＳ 明朝"/>
      <family val="1"/>
      <charset val="128"/>
    </font>
    <font>
      <sz val="10"/>
      <color rgb="FFFF0000"/>
      <name val="ＭＳ 明朝"/>
      <family val="1"/>
      <charset val="128"/>
    </font>
    <font>
      <sz val="10"/>
      <name val="ＭＳ Ｐゴシック"/>
      <family val="3"/>
      <charset val="128"/>
      <scheme val="minor"/>
    </font>
    <font>
      <b/>
      <sz val="8"/>
      <name val="ＭＳ 明朝"/>
      <family val="1"/>
      <charset val="128"/>
    </font>
    <font>
      <sz val="10"/>
      <name val="ＭＳ ゴシック"/>
      <family val="3"/>
      <charset val="128"/>
    </font>
    <font>
      <sz val="9"/>
      <color rgb="FFFF0000"/>
      <name val="ＭＳ 明朝"/>
      <family val="1"/>
      <charset val="128"/>
    </font>
    <font>
      <b/>
      <sz val="9"/>
      <color rgb="FFFF0000"/>
      <name val="ＭＳ 明朝"/>
      <family val="1"/>
      <charset val="128"/>
    </font>
    <font>
      <sz val="9"/>
      <name val="ＭＳ Ｐ明朝"/>
      <family val="1"/>
      <charset val="128"/>
    </font>
    <font>
      <sz val="12"/>
      <name val="ＭＳ 明朝"/>
      <family val="1"/>
      <charset val="128"/>
    </font>
    <font>
      <b/>
      <u/>
      <sz val="11"/>
      <color theme="4"/>
      <name val="ＭＳ 明朝"/>
      <family val="1"/>
      <charset val="128"/>
    </font>
    <font>
      <b/>
      <sz val="10"/>
      <color rgb="FF0070C0"/>
      <name val="ＭＳ 明朝"/>
      <family val="1"/>
      <charset val="128"/>
    </font>
    <font>
      <b/>
      <sz val="8"/>
      <color theme="4"/>
      <name val="ＭＳ 明朝"/>
      <family val="1"/>
      <charset val="128"/>
    </font>
    <font>
      <b/>
      <sz val="10"/>
      <color theme="4"/>
      <name val="ＭＳ 明朝"/>
      <family val="1"/>
      <charset val="128"/>
    </font>
    <font>
      <b/>
      <sz val="9"/>
      <color theme="4"/>
      <name val="ＭＳ 明朝"/>
      <family val="1"/>
      <charset val="128"/>
    </font>
    <font>
      <sz val="11"/>
      <name val="ＭＳ Ｐゴシック"/>
      <family val="3"/>
      <charset val="128"/>
      <scheme val="minor"/>
    </font>
    <font>
      <b/>
      <sz val="10"/>
      <name val="ＭＳ 明朝"/>
      <family val="1"/>
      <charset val="128"/>
    </font>
    <font>
      <sz val="10"/>
      <color theme="4"/>
      <name val="ＭＳ 明朝"/>
      <family val="1"/>
      <charset val="128"/>
    </font>
    <font>
      <sz val="7"/>
      <name val="ＭＳ 明朝"/>
      <family val="1"/>
      <charset val="128"/>
    </font>
    <font>
      <sz val="9"/>
      <color theme="4"/>
      <name val="ＭＳ 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2065187536243"/>
        <bgColor indexed="64"/>
      </patternFill>
    </fill>
    <fill>
      <patternFill patternType="solid">
        <fgColor theme="4" tint="0.79998168889431442"/>
        <bgColor indexed="64"/>
      </patternFill>
    </fill>
    <fill>
      <patternFill patternType="solid">
        <fgColor theme="0" tint="-0.249977111117893"/>
        <bgColor indexed="64"/>
      </patternFill>
    </fill>
  </fills>
  <borders count="79">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hair">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style="hair">
        <color indexed="64"/>
      </top>
      <bottom/>
      <diagonal/>
    </border>
  </borders>
  <cellStyleXfs count="1">
    <xf numFmtId="0" fontId="0" fillId="0" borderId="0"/>
  </cellStyleXfs>
  <cellXfs count="560">
    <xf numFmtId="0" fontId="0" fillId="0" borderId="0" xfId="0"/>
    <xf numFmtId="0" fontId="4" fillId="0" borderId="0" xfId="0" applyFont="1"/>
    <xf numFmtId="0" fontId="5" fillId="0" borderId="0" xfId="0" applyFont="1" applyAlignment="1"/>
    <xf numFmtId="0" fontId="4" fillId="0" borderId="0" xfId="0" applyFont="1" applyFill="1"/>
    <xf numFmtId="0" fontId="4" fillId="0" borderId="0" xfId="0" applyFont="1" applyBorder="1" applyAlignment="1"/>
    <xf numFmtId="0" fontId="4" fillId="0" borderId="0" xfId="0" applyFont="1" applyBorder="1" applyAlignment="1">
      <alignment horizontal="left"/>
    </xf>
    <xf numFmtId="0" fontId="4" fillId="0" borderId="0" xfId="0" applyFont="1" applyAlignment="1"/>
    <xf numFmtId="0" fontId="6" fillId="0" borderId="0" xfId="0" applyFont="1" applyFill="1" applyBorder="1" applyAlignment="1"/>
    <xf numFmtId="0" fontId="3" fillId="0" borderId="0" xfId="0" applyFont="1" applyAlignment="1">
      <alignment horizontal="left"/>
    </xf>
    <xf numFmtId="0" fontId="3" fillId="0" borderId="0" xfId="0" applyFont="1" applyAlignment="1"/>
    <xf numFmtId="0" fontId="4" fillId="0" borderId="0" xfId="0" applyFont="1" applyFill="1" applyBorder="1" applyAlignment="1"/>
    <xf numFmtId="0" fontId="2" fillId="0" borderId="0" xfId="0" applyFont="1" applyAlignment="1">
      <alignment wrapText="1"/>
    </xf>
    <xf numFmtId="0" fontId="4" fillId="0" borderId="2" xfId="0" applyFont="1" applyFill="1" applyBorder="1" applyAlignment="1"/>
    <xf numFmtId="0" fontId="4" fillId="0" borderId="3" xfId="0" applyFont="1" applyFill="1" applyBorder="1" applyAlignment="1"/>
    <xf numFmtId="0" fontId="4" fillId="0" borderId="0" xfId="0" applyFont="1" applyAlignment="1">
      <alignment horizontal="left"/>
    </xf>
    <xf numFmtId="0" fontId="4" fillId="0" borderId="0" xfId="0" applyFont="1" applyAlignment="1">
      <alignment horizontal="center"/>
    </xf>
    <xf numFmtId="0" fontId="4" fillId="0" borderId="0" xfId="0" applyFont="1" applyBorder="1" applyAlignment="1">
      <alignment horizontal="left"/>
    </xf>
    <xf numFmtId="0" fontId="4" fillId="0" borderId="0" xfId="0" applyFont="1" applyAlignment="1">
      <alignment horizontal="right"/>
    </xf>
    <xf numFmtId="0" fontId="0" fillId="0" borderId="0" xfId="0" applyAlignment="1">
      <alignment vertical="center"/>
    </xf>
    <xf numFmtId="0" fontId="0" fillId="3" borderId="4" xfId="0" applyFill="1" applyBorder="1"/>
    <xf numFmtId="0" fontId="0" fillId="0" borderId="4" xfId="0" applyBorder="1"/>
    <xf numFmtId="0" fontId="0" fillId="4" borderId="4" xfId="0" applyFill="1" applyBorder="1" applyAlignment="1">
      <alignment vertical="center"/>
    </xf>
    <xf numFmtId="0" fontId="8" fillId="0" borderId="0" xfId="0" applyFont="1"/>
    <xf numFmtId="0" fontId="4" fillId="2" borderId="0" xfId="0" applyFont="1" applyFill="1" applyBorder="1" applyAlignment="1">
      <alignment horizontal="left"/>
    </xf>
    <xf numFmtId="0" fontId="4" fillId="0" borderId="0" xfId="0" applyFont="1" applyFill="1" applyAlignment="1"/>
    <xf numFmtId="0" fontId="2" fillId="0" borderId="0" xfId="0" applyFont="1" applyAlignment="1"/>
    <xf numFmtId="0" fontId="4" fillId="0" borderId="0" xfId="0" applyFont="1" applyAlignment="1">
      <alignment wrapText="1"/>
    </xf>
    <xf numFmtId="0" fontId="4" fillId="0" borderId="0" xfId="0" applyFont="1" applyBorder="1" applyAlignment="1">
      <alignment horizontal="left" wrapText="1"/>
    </xf>
    <xf numFmtId="0" fontId="4" fillId="0" borderId="0" xfId="0" applyFont="1" applyBorder="1" applyAlignment="1">
      <alignment wrapText="1"/>
    </xf>
    <xf numFmtId="0" fontId="4" fillId="0" borderId="2" xfId="0" applyFont="1" applyBorder="1" applyAlignment="1"/>
    <xf numFmtId="0" fontId="4" fillId="0" borderId="1" xfId="0" applyFont="1" applyBorder="1" applyAlignment="1"/>
    <xf numFmtId="176" fontId="0" fillId="0" borderId="4" xfId="0" applyNumberFormat="1" applyBorder="1"/>
    <xf numFmtId="0" fontId="4" fillId="0" borderId="0" xfId="0" applyFont="1" applyFill="1" applyBorder="1" applyAlignment="1">
      <alignment horizontal="left"/>
    </xf>
    <xf numFmtId="0" fontId="0" fillId="0" borderId="5" xfId="0" applyBorder="1"/>
    <xf numFmtId="0" fontId="0" fillId="0" borderId="6" xfId="0" applyBorder="1"/>
    <xf numFmtId="0" fontId="0" fillId="0" borderId="7" xfId="0" applyBorder="1"/>
    <xf numFmtId="0" fontId="9" fillId="0" borderId="0" xfId="0" applyFont="1" applyAlignment="1">
      <alignment vertical="center"/>
    </xf>
    <xf numFmtId="0" fontId="12" fillId="0" borderId="0" xfId="0" applyFont="1" applyAlignment="1">
      <alignment vertical="center"/>
    </xf>
    <xf numFmtId="0" fontId="4" fillId="2" borderId="2" xfId="0" applyNumberFormat="1" applyFont="1" applyFill="1" applyBorder="1" applyAlignment="1"/>
    <xf numFmtId="0" fontId="4" fillId="0" borderId="2" xfId="0" applyNumberFormat="1" applyFont="1" applyFill="1" applyBorder="1" applyAlignment="1"/>
    <xf numFmtId="177" fontId="4" fillId="0" borderId="0" xfId="0" applyNumberFormat="1" applyFont="1" applyFill="1" applyBorder="1" applyAlignment="1"/>
    <xf numFmtId="177" fontId="9" fillId="0" borderId="0" xfId="0" applyNumberFormat="1" applyFont="1" applyAlignment="1">
      <alignment horizontal="left" vertical="center"/>
    </xf>
    <xf numFmtId="0" fontId="0" fillId="4" borderId="4" xfId="0" applyFill="1" applyBorder="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Alignment="1">
      <alignment horizontal="left" vertical="center"/>
    </xf>
    <xf numFmtId="0" fontId="14" fillId="0" borderId="0" xfId="0" applyFont="1" applyFill="1" applyAlignment="1">
      <alignment horizontal="right" vertical="center"/>
    </xf>
    <xf numFmtId="0" fontId="15" fillId="0" borderId="0" xfId="0" applyFont="1" applyFill="1" applyAlignment="1">
      <alignment horizontal="left" vertical="center"/>
    </xf>
    <xf numFmtId="0" fontId="5" fillId="0" borderId="0" xfId="0" applyFont="1" applyFill="1" applyBorder="1" applyAlignment="1">
      <alignment vertical="center"/>
    </xf>
    <xf numFmtId="0" fontId="4" fillId="2" borderId="15" xfId="0" applyFont="1" applyFill="1" applyBorder="1" applyAlignment="1" applyProtection="1">
      <alignment horizontal="right" vertical="center"/>
      <protection locked="0"/>
    </xf>
    <xf numFmtId="0" fontId="4" fillId="0" borderId="15" xfId="0" applyFont="1" applyFill="1" applyBorder="1" applyAlignment="1">
      <alignment horizontal="righ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0" xfId="0" applyFont="1" applyFill="1" applyAlignment="1">
      <alignment horizontal="left" vertical="center"/>
    </xf>
    <xf numFmtId="0" fontId="4" fillId="2" borderId="11" xfId="0" applyFont="1" applyFill="1" applyBorder="1" applyAlignment="1" applyProtection="1">
      <alignment horizontal="right" vertical="center"/>
      <protection locked="0"/>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26" xfId="0" applyFont="1" applyFill="1" applyBorder="1" applyAlignment="1">
      <alignment vertical="center"/>
    </xf>
    <xf numFmtId="0" fontId="4" fillId="0" borderId="1"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32" xfId="0" applyFont="1" applyFill="1" applyBorder="1" applyAlignment="1" applyProtection="1">
      <alignment horizontal="right" vertical="top"/>
      <protection locked="0"/>
    </xf>
    <xf numFmtId="0" fontId="4" fillId="2" borderId="32" xfId="0" applyFont="1" applyFill="1" applyBorder="1" applyAlignment="1" applyProtection="1">
      <alignment vertical="top"/>
      <protection locked="0"/>
    </xf>
    <xf numFmtId="0" fontId="4" fillId="0" borderId="32" xfId="0" applyFont="1" applyFill="1" applyBorder="1" applyAlignment="1">
      <alignment vertical="top"/>
    </xf>
    <xf numFmtId="0" fontId="4" fillId="0" borderId="35" xfId="0" applyFont="1" applyFill="1" applyBorder="1" applyAlignment="1">
      <alignment vertical="top"/>
    </xf>
    <xf numFmtId="0" fontId="4" fillId="0" borderId="24"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right" vertical="top"/>
    </xf>
    <xf numFmtId="0" fontId="4" fillId="0" borderId="39" xfId="0" applyFont="1" applyFill="1" applyBorder="1" applyAlignment="1">
      <alignment vertical="top"/>
    </xf>
    <xf numFmtId="0" fontId="4" fillId="0" borderId="11" xfId="0" applyFont="1" applyFill="1" applyBorder="1" applyAlignment="1">
      <alignment vertical="top"/>
    </xf>
    <xf numFmtId="0" fontId="4" fillId="0" borderId="11" xfId="0" applyFont="1" applyFill="1" applyBorder="1" applyAlignment="1">
      <alignment vertical="center"/>
    </xf>
    <xf numFmtId="0" fontId="4" fillId="0" borderId="20" xfId="0" applyFont="1" applyFill="1" applyBorder="1" applyAlignment="1">
      <alignment vertical="top"/>
    </xf>
    <xf numFmtId="0" fontId="15"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32" xfId="0" applyFont="1" applyFill="1" applyBorder="1" applyAlignment="1">
      <alignment horizontal="left" vertical="top"/>
    </xf>
    <xf numFmtId="0" fontId="4" fillId="2" borderId="0" xfId="0" applyFont="1" applyFill="1" applyBorder="1" applyAlignment="1" applyProtection="1">
      <alignment horizontal="right" vertical="top"/>
      <protection locked="0"/>
    </xf>
    <xf numFmtId="0" fontId="4" fillId="0" borderId="0" xfId="0" applyFont="1" applyFill="1" applyBorder="1" applyAlignment="1">
      <alignment horizontal="left" vertical="top"/>
    </xf>
    <xf numFmtId="0" fontId="4" fillId="2" borderId="34" xfId="0" applyFont="1" applyFill="1" applyBorder="1" applyAlignment="1" applyProtection="1">
      <alignment horizontal="right" vertical="center"/>
      <protection locked="0"/>
    </xf>
    <xf numFmtId="0" fontId="4" fillId="0" borderId="32" xfId="0" applyFont="1" applyFill="1" applyBorder="1" applyAlignment="1">
      <alignment horizontal="left" vertical="center"/>
    </xf>
    <xf numFmtId="0" fontId="4" fillId="2" borderId="30" xfId="0" applyFont="1" applyFill="1" applyBorder="1" applyAlignment="1" applyProtection="1">
      <alignment horizontal="right" vertical="center"/>
      <protection locked="0"/>
    </xf>
    <xf numFmtId="0" fontId="3" fillId="0" borderId="1" xfId="0" applyFont="1" applyFill="1" applyBorder="1" applyAlignment="1">
      <alignment vertical="top"/>
    </xf>
    <xf numFmtId="0" fontId="4"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top"/>
    </xf>
    <xf numFmtId="0" fontId="3" fillId="0" borderId="33" xfId="0" applyFont="1" applyFill="1" applyBorder="1" applyAlignment="1">
      <alignment vertical="top"/>
    </xf>
    <xf numFmtId="0" fontId="4" fillId="0" borderId="23" xfId="0" applyFont="1" applyFill="1" applyBorder="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4" fillId="0" borderId="0" xfId="0" applyFont="1" applyFill="1" applyBorder="1" applyAlignment="1" applyProtection="1">
      <alignment horizontal="right" vertical="center"/>
      <protection locked="0"/>
    </xf>
    <xf numFmtId="0" fontId="4" fillId="0" borderId="0" xfId="0" applyFont="1" applyFill="1" applyBorder="1" applyAlignment="1">
      <alignment horizontal="right" vertical="center"/>
    </xf>
    <xf numFmtId="0" fontId="4" fillId="0" borderId="1" xfId="0" applyFont="1" applyFill="1" applyBorder="1" applyAlignment="1">
      <alignment horizontal="right" vertical="top"/>
    </xf>
    <xf numFmtId="0" fontId="4" fillId="0" borderId="1" xfId="0" applyFont="1" applyFill="1" applyBorder="1" applyAlignment="1">
      <alignment vertical="top"/>
    </xf>
    <xf numFmtId="0" fontId="4" fillId="0" borderId="29" xfId="0" applyFont="1" applyFill="1" applyBorder="1" applyAlignment="1">
      <alignment vertical="top"/>
    </xf>
    <xf numFmtId="0" fontId="4" fillId="0" borderId="6" xfId="0" applyFont="1" applyFill="1" applyBorder="1" applyAlignment="1">
      <alignment horizontal="left" vertical="top" wrapText="1"/>
    </xf>
    <xf numFmtId="0" fontId="4" fillId="0" borderId="34" xfId="0" applyFont="1" applyFill="1" applyBorder="1" applyAlignment="1">
      <alignment horizontal="right" vertical="center"/>
    </xf>
    <xf numFmtId="0" fontId="4" fillId="0" borderId="32" xfId="0" applyFont="1" applyFill="1" applyBorder="1" applyAlignment="1">
      <alignment vertical="top" wrapText="1"/>
    </xf>
    <xf numFmtId="0" fontId="4" fillId="0" borderId="33" xfId="0" applyFont="1" applyFill="1" applyBorder="1" applyAlignment="1">
      <alignment vertical="top" wrapText="1"/>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lignment vertical="center"/>
    </xf>
    <xf numFmtId="0" fontId="4" fillId="0" borderId="24" xfId="0" applyFont="1" applyFill="1" applyBorder="1" applyAlignment="1">
      <alignment horizontal="left" vertical="top" wrapText="1"/>
    </xf>
    <xf numFmtId="0" fontId="3" fillId="0" borderId="24" xfId="0" applyFont="1" applyFill="1" applyBorder="1" applyAlignment="1">
      <alignment horizontal="center" vertical="center"/>
    </xf>
    <xf numFmtId="0" fontId="19" fillId="0" borderId="0" xfId="0" applyFont="1" applyFill="1" applyBorder="1" applyAlignment="1">
      <alignment horizontal="left" vertical="center"/>
    </xf>
    <xf numFmtId="0" fontId="3" fillId="0" borderId="0" xfId="0" applyFont="1" applyFill="1" applyBorder="1" applyAlignment="1">
      <alignment vertical="top"/>
    </xf>
    <xf numFmtId="0" fontId="18" fillId="0" borderId="0" xfId="0" applyFont="1" applyFill="1" applyBorder="1" applyAlignment="1">
      <alignment vertical="top"/>
    </xf>
    <xf numFmtId="0" fontId="18" fillId="0" borderId="23" xfId="0" applyFont="1" applyFill="1" applyBorder="1" applyAlignment="1">
      <alignment vertical="top"/>
    </xf>
    <xf numFmtId="0" fontId="3" fillId="0" borderId="0" xfId="0" applyFont="1" applyFill="1" applyBorder="1" applyAlignment="1" applyProtection="1">
      <alignment horizontal="center" vertical="top"/>
      <protection locked="0"/>
    </xf>
    <xf numFmtId="0" fontId="3" fillId="0" borderId="26" xfId="0" applyFont="1" applyFill="1" applyBorder="1" applyAlignment="1">
      <alignment vertical="center"/>
    </xf>
    <xf numFmtId="0" fontId="20" fillId="0" borderId="0" xfId="0" applyFont="1" applyFill="1" applyBorder="1" applyAlignment="1">
      <alignment horizontal="left" vertical="center"/>
    </xf>
    <xf numFmtId="0" fontId="4" fillId="0" borderId="7" xfId="0" applyFont="1" applyFill="1" applyBorder="1" applyAlignment="1">
      <alignment horizontal="left" vertical="top" wrapText="1"/>
    </xf>
    <xf numFmtId="0" fontId="4" fillId="0" borderId="30" xfId="0" applyFont="1" applyFill="1" applyBorder="1" applyAlignment="1">
      <alignment vertical="top"/>
    </xf>
    <xf numFmtId="0" fontId="3" fillId="2" borderId="3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23" xfId="0" applyFont="1" applyFill="1" applyBorder="1" applyAlignment="1">
      <alignment vertical="center" wrapText="1"/>
    </xf>
    <xf numFmtId="0" fontId="3" fillId="0" borderId="30" xfId="0" applyFont="1" applyFill="1" applyBorder="1" applyAlignment="1">
      <alignment horizontal="center" vertical="center"/>
    </xf>
    <xf numFmtId="0" fontId="3" fillId="0" borderId="1" xfId="0" applyFont="1" applyFill="1" applyBorder="1" applyAlignment="1">
      <alignment vertical="center"/>
    </xf>
    <xf numFmtId="0" fontId="3" fillId="0" borderId="31" xfId="0" applyFont="1" applyFill="1" applyBorder="1" applyAlignment="1">
      <alignment horizontal="left" vertical="center" wrapText="1"/>
    </xf>
    <xf numFmtId="0" fontId="4" fillId="0" borderId="33" xfId="0" applyFont="1" applyFill="1" applyBorder="1" applyAlignment="1">
      <alignment vertical="top"/>
    </xf>
    <xf numFmtId="0" fontId="4" fillId="2" borderId="39" xfId="0" applyFont="1" applyFill="1" applyBorder="1" applyAlignment="1" applyProtection="1">
      <alignment horizontal="right" vertical="center"/>
      <protection locked="0"/>
    </xf>
    <xf numFmtId="0" fontId="4" fillId="0" borderId="11" xfId="0" applyFont="1" applyFill="1" applyBorder="1" applyAlignment="1">
      <alignment horizontal="left" vertical="center"/>
    </xf>
    <xf numFmtId="0" fontId="4" fillId="0" borderId="38" xfId="0" applyFont="1" applyFill="1" applyBorder="1" applyAlignment="1">
      <alignment vertical="top"/>
    </xf>
    <xf numFmtId="0" fontId="3" fillId="0" borderId="39"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4" fillId="0" borderId="34" xfId="0" applyFont="1" applyFill="1" applyBorder="1" applyAlignment="1"/>
    <xf numFmtId="0" fontId="4" fillId="0" borderId="32" xfId="0" applyFont="1" applyFill="1" applyBorder="1" applyAlignment="1"/>
    <xf numFmtId="0" fontId="4" fillId="0" borderId="32" xfId="0" applyFont="1" applyFill="1" applyBorder="1" applyAlignment="1" applyProtection="1"/>
    <xf numFmtId="0" fontId="4" fillId="0" borderId="33" xfId="0" applyFont="1" applyFill="1" applyBorder="1" applyAlignment="1"/>
    <xf numFmtId="0" fontId="3" fillId="0" borderId="34" xfId="0" applyFont="1" applyFill="1" applyBorder="1" applyAlignment="1" applyProtection="1">
      <alignment horizontal="left" vertical="top"/>
      <protection locked="0"/>
    </xf>
    <xf numFmtId="0" fontId="3" fillId="0" borderId="35" xfId="0" applyFont="1" applyFill="1" applyBorder="1" applyAlignment="1">
      <alignment vertical="top"/>
    </xf>
    <xf numFmtId="0" fontId="4" fillId="2" borderId="24" xfId="0" applyFont="1" applyFill="1" applyBorder="1" applyAlignment="1" applyProtection="1">
      <alignment vertical="top"/>
      <protection locked="0"/>
    </xf>
    <xf numFmtId="0" fontId="4" fillId="0" borderId="23" xfId="0" applyFont="1" applyFill="1" applyBorder="1" applyAlignment="1"/>
    <xf numFmtId="0" fontId="3" fillId="0" borderId="0" xfId="0" applyFont="1" applyFill="1" applyBorder="1" applyAlignment="1" applyProtection="1">
      <alignment horizontal="left" vertical="top"/>
      <protection locked="0"/>
    </xf>
    <xf numFmtId="0" fontId="3" fillId="0" borderId="0" xfId="0" applyFont="1" applyFill="1" applyBorder="1" applyAlignment="1">
      <alignment horizontal="left" vertical="center"/>
    </xf>
    <xf numFmtId="0" fontId="3" fillId="0" borderId="26" xfId="0" applyFont="1" applyFill="1" applyBorder="1" applyAlignment="1">
      <alignment vertical="top"/>
    </xf>
    <xf numFmtId="0" fontId="4" fillId="0" borderId="30" xfId="0" applyFont="1" applyFill="1" applyBorder="1" applyAlignment="1"/>
    <xf numFmtId="0" fontId="4" fillId="0" borderId="1" xfId="0" applyFont="1" applyFill="1" applyBorder="1" applyAlignment="1"/>
    <xf numFmtId="0" fontId="4" fillId="0" borderId="29" xfId="0" applyFont="1" applyFill="1" applyBorder="1" applyAlignment="1"/>
    <xf numFmtId="0" fontId="2" fillId="0" borderId="31" xfId="0" applyFont="1" applyFill="1" applyBorder="1" applyAlignment="1">
      <alignment vertical="top"/>
    </xf>
    <xf numFmtId="0" fontId="4" fillId="2" borderId="30" xfId="0" applyFont="1" applyFill="1" applyBorder="1" applyAlignment="1" applyProtection="1">
      <alignment vertical="center"/>
      <protection locked="0"/>
    </xf>
    <xf numFmtId="0" fontId="4" fillId="2" borderId="1" xfId="0" applyFont="1" applyFill="1" applyBorder="1" applyAlignment="1" applyProtection="1">
      <alignment vertical="top"/>
      <protection locked="0"/>
    </xf>
    <xf numFmtId="0" fontId="4" fillId="0" borderId="1" xfId="0" applyFont="1" applyFill="1" applyBorder="1" applyAlignment="1" applyProtection="1">
      <alignment vertical="top"/>
      <protection locked="0"/>
    </xf>
    <xf numFmtId="0" fontId="3" fillId="0" borderId="30"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0" fontId="3" fillId="0" borderId="31" xfId="0" applyFont="1" applyFill="1" applyBorder="1" applyAlignment="1">
      <alignment vertical="top"/>
    </xf>
    <xf numFmtId="0" fontId="4" fillId="0" borderId="3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11" xfId="0" applyFont="1" applyFill="1" applyBorder="1" applyAlignment="1">
      <alignment horizontal="left" vertical="center"/>
    </xf>
    <xf numFmtId="0" fontId="3" fillId="0" borderId="11" xfId="0" applyFont="1" applyFill="1" applyBorder="1" applyAlignment="1">
      <alignment vertical="top"/>
    </xf>
    <xf numFmtId="0" fontId="3" fillId="0" borderId="20" xfId="0" applyFont="1" applyFill="1" applyBorder="1" applyAlignment="1">
      <alignment vertical="top"/>
    </xf>
    <xf numFmtId="0" fontId="4" fillId="2" borderId="15" xfId="0" applyFont="1" applyFill="1" applyBorder="1" applyAlignment="1" applyProtection="1">
      <protection locked="0"/>
    </xf>
    <xf numFmtId="0" fontId="4" fillId="0" borderId="15" xfId="0" applyFont="1" applyFill="1" applyBorder="1" applyAlignment="1"/>
    <xf numFmtId="0" fontId="4" fillId="0" borderId="16" xfId="0" applyFont="1" applyFill="1" applyBorder="1" applyAlignment="1"/>
    <xf numFmtId="0" fontId="4" fillId="2" borderId="0" xfId="0" applyFont="1" applyFill="1" applyBorder="1" applyAlignment="1" applyProtection="1">
      <alignment vertical="top"/>
      <protection locked="0"/>
    </xf>
    <xf numFmtId="0" fontId="4" fillId="0" borderId="26" xfId="0" applyFont="1" applyFill="1" applyBorder="1" applyAlignment="1"/>
    <xf numFmtId="0" fontId="4" fillId="0" borderId="56" xfId="0" applyFont="1" applyFill="1" applyBorder="1" applyAlignment="1"/>
    <xf numFmtId="0" fontId="4" fillId="0" borderId="57" xfId="0" applyFont="1" applyFill="1" applyBorder="1" applyAlignment="1">
      <alignment vertical="center"/>
    </xf>
    <xf numFmtId="0" fontId="4" fillId="0" borderId="58" xfId="0" applyFont="1" applyFill="1" applyBorder="1" applyAlignment="1">
      <alignment vertical="center"/>
    </xf>
    <xf numFmtId="0" fontId="4" fillId="0" borderId="59" xfId="0" applyFont="1" applyFill="1" applyBorder="1" applyAlignment="1">
      <alignment vertical="center"/>
    </xf>
    <xf numFmtId="0" fontId="3" fillId="0" borderId="58" xfId="0" applyFont="1" applyFill="1" applyBorder="1" applyAlignment="1"/>
    <xf numFmtId="0" fontId="4" fillId="0" borderId="58" xfId="0" applyFont="1" applyFill="1" applyBorder="1" applyAlignment="1"/>
    <xf numFmtId="0" fontId="4" fillId="0" borderId="60" xfId="0" applyFont="1" applyFill="1" applyBorder="1" applyAlignment="1"/>
    <xf numFmtId="0" fontId="4" fillId="2" borderId="46" xfId="0" applyFont="1" applyFill="1" applyBorder="1" applyAlignment="1" applyProtection="1">
      <alignment horizontal="right" vertical="top"/>
      <protection locked="0"/>
    </xf>
    <xf numFmtId="0" fontId="4" fillId="0" borderId="23" xfId="0" applyFont="1" applyFill="1" applyBorder="1" applyAlignment="1">
      <alignment vertical="center"/>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right" vertical="top"/>
      <protection locked="0"/>
    </xf>
    <xf numFmtId="0" fontId="4" fillId="0" borderId="48" xfId="0" applyFont="1" applyFill="1" applyBorder="1" applyAlignment="1">
      <alignment vertical="center"/>
    </xf>
    <xf numFmtId="0" fontId="4" fillId="0" borderId="38" xfId="0" applyFont="1" applyFill="1" applyBorder="1" applyAlignment="1">
      <alignment vertical="center"/>
    </xf>
    <xf numFmtId="0" fontId="4" fillId="0" borderId="20" xfId="0" applyFont="1" applyFill="1" applyBorder="1" applyAlignment="1"/>
    <xf numFmtId="0" fontId="4" fillId="0" borderId="62" xfId="0" applyFont="1" applyFill="1" applyBorder="1" applyAlignment="1"/>
    <xf numFmtId="0" fontId="4" fillId="0" borderId="9" xfId="0" applyFont="1" applyFill="1" applyBorder="1" applyAlignment="1"/>
    <xf numFmtId="0" fontId="4" fillId="0" borderId="10" xfId="0" applyFont="1" applyFill="1" applyBorder="1" applyAlignment="1"/>
    <xf numFmtId="0" fontId="4" fillId="2" borderId="34" xfId="0" applyFont="1" applyFill="1" applyBorder="1" applyAlignment="1" applyProtection="1">
      <alignment vertical="center"/>
      <protection locked="0"/>
    </xf>
    <xf numFmtId="0" fontId="3" fillId="0" borderId="68" xfId="0" applyFont="1" applyFill="1" applyBorder="1" applyAlignment="1" applyProtection="1">
      <alignment horizontal="right" vertical="center"/>
      <protection locked="0"/>
    </xf>
    <xf numFmtId="0" fontId="3" fillId="0" borderId="66" xfId="0" applyFont="1" applyFill="1" applyBorder="1" applyAlignment="1">
      <alignment horizontal="left" vertical="center"/>
    </xf>
    <xf numFmtId="0" fontId="3" fillId="0" borderId="66" xfId="0" applyFont="1" applyFill="1" applyBorder="1" applyAlignment="1" applyProtection="1">
      <alignment horizontal="right" vertical="center"/>
      <protection locked="0"/>
    </xf>
    <xf numFmtId="0" fontId="3" fillId="0" borderId="69" xfId="0" applyFont="1" applyFill="1" applyBorder="1" applyAlignment="1">
      <alignment horizontal="left" vertical="center"/>
    </xf>
    <xf numFmtId="0" fontId="4" fillId="2" borderId="68" xfId="0" applyFont="1" applyFill="1" applyBorder="1" applyAlignment="1" applyProtection="1">
      <alignment vertical="center"/>
      <protection locked="0"/>
    </xf>
    <xf numFmtId="0" fontId="4" fillId="0" borderId="15" xfId="0" applyFont="1" applyFill="1" applyBorder="1" applyAlignment="1">
      <alignment vertical="top"/>
    </xf>
    <xf numFmtId="0" fontId="4" fillId="0" borderId="16" xfId="0" applyFont="1" applyFill="1" applyBorder="1" applyAlignment="1">
      <alignment vertical="top"/>
    </xf>
    <xf numFmtId="0" fontId="3" fillId="0" borderId="48" xfId="0" applyFont="1" applyFill="1" applyBorder="1" applyAlignment="1">
      <alignment horizontal="left" vertical="center"/>
    </xf>
    <xf numFmtId="0" fontId="22" fillId="0" borderId="11" xfId="0" applyFont="1" applyFill="1" applyBorder="1" applyAlignment="1">
      <alignment vertical="top"/>
    </xf>
    <xf numFmtId="0" fontId="9" fillId="0" borderId="0" xfId="0" applyFont="1" applyFill="1"/>
    <xf numFmtId="0" fontId="23" fillId="0" borderId="0" xfId="0" applyFont="1" applyFill="1"/>
    <xf numFmtId="0" fontId="9" fillId="0" borderId="0" xfId="0" applyFont="1" applyFill="1" applyBorder="1" applyAlignment="1">
      <alignment vertical="center"/>
    </xf>
    <xf numFmtId="0" fontId="4" fillId="0" borderId="31" xfId="0" applyFont="1" applyFill="1" applyBorder="1" applyAlignment="1">
      <alignment horizontal="left" vertical="center"/>
    </xf>
    <xf numFmtId="0" fontId="9" fillId="0" borderId="0" xfId="0" applyFont="1" applyFill="1" applyAlignment="1">
      <alignment horizontal="left"/>
    </xf>
    <xf numFmtId="0" fontId="4" fillId="2" borderId="32" xfId="0" applyFont="1" applyFill="1" applyBorder="1" applyAlignment="1">
      <alignment horizontal="right" vertical="top"/>
    </xf>
    <xf numFmtId="0" fontId="9" fillId="0" borderId="0" xfId="0" applyFont="1" applyFill="1" applyBorder="1" applyAlignment="1">
      <alignment vertical="top"/>
    </xf>
    <xf numFmtId="0" fontId="4" fillId="0" borderId="26" xfId="0" applyFont="1" applyFill="1" applyBorder="1" applyAlignment="1">
      <alignment vertical="top"/>
    </xf>
    <xf numFmtId="0" fontId="9" fillId="0" borderId="0" xfId="0" applyFont="1" applyFill="1" applyBorder="1" applyAlignment="1">
      <alignment horizontal="left"/>
    </xf>
    <xf numFmtId="0" fontId="9" fillId="0" borderId="0" xfId="0" applyFont="1" applyFill="1" applyBorder="1" applyAlignment="1">
      <alignment wrapText="1"/>
    </xf>
    <xf numFmtId="0" fontId="4" fillId="0" borderId="23" xfId="0" applyFont="1" applyFill="1" applyBorder="1" applyAlignment="1">
      <alignment horizontal="left" vertical="center"/>
    </xf>
    <xf numFmtId="0" fontId="24" fillId="0" borderId="0" xfId="0" applyFont="1" applyFill="1" applyBorder="1" applyAlignment="1">
      <alignment horizontal="left"/>
    </xf>
    <xf numFmtId="0" fontId="4" fillId="0" borderId="30" xfId="0" applyFont="1" applyFill="1" applyBorder="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pplyProtection="1">
      <alignment horizontal="left" vertical="center"/>
      <protection locked="0"/>
    </xf>
    <xf numFmtId="0" fontId="4" fillId="0" borderId="29" xfId="0" applyFont="1" applyFill="1" applyBorder="1" applyAlignment="1">
      <alignment horizontal="left" vertical="center"/>
    </xf>
    <xf numFmtId="0" fontId="4" fillId="6" borderId="24" xfId="0" applyFont="1" applyFill="1" applyBorder="1" applyAlignment="1" applyProtection="1">
      <alignment horizontal="right" vertical="center"/>
      <protection locked="0"/>
    </xf>
    <xf numFmtId="0" fontId="26" fillId="0" borderId="0" xfId="0" applyFont="1" applyFill="1" applyBorder="1" applyAlignment="1">
      <alignment horizontal="left"/>
    </xf>
    <xf numFmtId="0" fontId="4" fillId="6" borderId="30" xfId="0" applyFont="1" applyFill="1" applyBorder="1" applyAlignment="1" applyProtection="1">
      <alignment horizontal="right" vertical="center"/>
      <protection locked="0"/>
    </xf>
    <xf numFmtId="0" fontId="4" fillId="6" borderId="34" xfId="0" applyFont="1" applyFill="1" applyBorder="1" applyAlignment="1" applyProtection="1">
      <alignment horizontal="right" vertical="center"/>
      <protection locked="0"/>
    </xf>
    <xf numFmtId="0" fontId="26" fillId="0" borderId="0" xfId="0" applyFont="1" applyFill="1" applyAlignment="1">
      <alignment horizontal="left"/>
    </xf>
    <xf numFmtId="0" fontId="4" fillId="0" borderId="34" xfId="0" applyFont="1" applyFill="1" applyBorder="1" applyAlignment="1" applyProtection="1">
      <alignment horizontal="right" vertical="center"/>
      <protection locked="0"/>
    </xf>
    <xf numFmtId="0" fontId="3" fillId="0" borderId="34" xfId="0" applyFont="1" applyFill="1" applyBorder="1" applyAlignment="1" applyProtection="1">
      <alignment horizontal="right" vertical="center"/>
      <protection locked="0"/>
    </xf>
    <xf numFmtId="0" fontId="27" fillId="0" borderId="0" xfId="0" applyFont="1" applyFill="1" applyBorder="1" applyAlignment="1">
      <alignment horizontal="left" vertical="center"/>
    </xf>
    <xf numFmtId="0" fontId="3" fillId="0" borderId="24" xfId="0" applyFont="1" applyFill="1" applyBorder="1" applyAlignment="1">
      <alignment vertical="center"/>
    </xf>
    <xf numFmtId="0" fontId="20" fillId="0" borderId="0" xfId="0" applyFont="1" applyFill="1" applyBorder="1" applyAlignment="1">
      <alignment vertical="center"/>
    </xf>
    <xf numFmtId="0" fontId="3" fillId="0" borderId="24" xfId="0" applyFont="1" applyFill="1" applyBorder="1" applyAlignment="1">
      <alignment horizontal="right" vertical="center"/>
    </xf>
    <xf numFmtId="0" fontId="20" fillId="0" borderId="0" xfId="0" applyFont="1" applyFill="1" applyBorder="1" applyAlignment="1">
      <alignment horizontal="right" vertical="center"/>
    </xf>
    <xf numFmtId="0" fontId="3" fillId="6" borderId="34" xfId="0" applyFont="1" applyFill="1" applyBorder="1" applyAlignment="1" applyProtection="1">
      <alignment horizontal="center" vertical="center"/>
      <protection locked="0"/>
    </xf>
    <xf numFmtId="0" fontId="3" fillId="0" borderId="26" xfId="0" applyFont="1" applyFill="1" applyBorder="1" applyAlignment="1">
      <alignment horizontal="left" vertical="center" wrapText="1"/>
    </xf>
    <xf numFmtId="0" fontId="3" fillId="0" borderId="30" xfId="0" applyFont="1" applyFill="1" applyBorder="1" applyAlignment="1">
      <alignment horizontal="right" vertical="center"/>
    </xf>
    <xf numFmtId="0" fontId="3" fillId="0" borderId="31" xfId="0" applyFont="1" applyFill="1" applyBorder="1" applyAlignment="1">
      <alignment vertical="center" wrapText="1"/>
    </xf>
    <xf numFmtId="0" fontId="4" fillId="0" borderId="39" xfId="0" applyFont="1" applyFill="1" applyBorder="1" applyAlignment="1">
      <alignment horizontal="right" vertical="center"/>
    </xf>
    <xf numFmtId="0" fontId="3" fillId="0" borderId="39" xfId="0" applyFont="1" applyFill="1" applyBorder="1" applyAlignment="1">
      <alignment horizontal="left" vertical="center" wrapText="1"/>
    </xf>
    <xf numFmtId="0" fontId="4" fillId="2" borderId="32" xfId="0" applyFont="1" applyFill="1" applyBorder="1" applyAlignment="1" applyProtection="1">
      <alignment horizontal="right" vertical="center"/>
      <protection locked="0"/>
    </xf>
    <xf numFmtId="0" fontId="4" fillId="0" borderId="1" xfId="0" applyFont="1" applyFill="1" applyBorder="1" applyAlignment="1">
      <alignment vertical="center"/>
    </xf>
    <xf numFmtId="0" fontId="4" fillId="0" borderId="31" xfId="0" applyFont="1" applyFill="1" applyBorder="1" applyAlignment="1">
      <alignment vertical="top"/>
    </xf>
    <xf numFmtId="0" fontId="4" fillId="0" borderId="0" xfId="0" applyFont="1" applyFill="1" applyBorder="1" applyAlignment="1">
      <alignment horizontal="right" vertical="top" wrapText="1"/>
    </xf>
    <xf numFmtId="0" fontId="4" fillId="0" borderId="23" xfId="0" applyFont="1" applyFill="1" applyBorder="1" applyAlignment="1">
      <alignment vertical="top" wrapText="1"/>
    </xf>
    <xf numFmtId="0" fontId="4" fillId="2" borderId="34"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5" xfId="0" applyFont="1" applyFill="1" applyBorder="1" applyAlignment="1">
      <alignment horizontal="left" vertical="center"/>
    </xf>
    <xf numFmtId="0" fontId="4" fillId="0" borderId="30" xfId="0" applyFont="1" applyFill="1" applyBorder="1" applyAlignment="1">
      <alignment vertical="center"/>
    </xf>
    <xf numFmtId="0" fontId="3" fillId="0" borderId="1" xfId="0" applyFont="1" applyFill="1" applyBorder="1" applyAlignment="1">
      <alignment horizontal="right" vertical="center"/>
    </xf>
    <xf numFmtId="0" fontId="3" fillId="0" borderId="31" xfId="0" applyFont="1" applyFill="1" applyBorder="1" applyAlignment="1">
      <alignment horizontal="left" vertical="center"/>
    </xf>
    <xf numFmtId="0" fontId="3" fillId="0" borderId="48" xfId="0" applyFont="1" applyFill="1" applyBorder="1" applyAlignment="1">
      <alignment vertical="center"/>
    </xf>
    <xf numFmtId="0" fontId="4" fillId="0" borderId="11" xfId="0" applyFont="1" applyFill="1" applyBorder="1" applyAlignment="1">
      <alignment horizontal="left" vertical="top"/>
    </xf>
    <xf numFmtId="0" fontId="4" fillId="0" borderId="0" xfId="0" applyFont="1" applyFill="1" applyAlignment="1">
      <alignment vertical="center"/>
    </xf>
    <xf numFmtId="0" fontId="14" fillId="0" borderId="0" xfId="0" applyFont="1" applyFill="1" applyAlignment="1">
      <alignment horizontal="right"/>
    </xf>
    <xf numFmtId="0" fontId="29" fillId="0" borderId="0" xfId="0" applyFont="1" applyFill="1"/>
    <xf numFmtId="0" fontId="4" fillId="6" borderId="15" xfId="0" applyFont="1" applyFill="1" applyBorder="1" applyAlignment="1">
      <alignment horizontal="right" vertical="center"/>
    </xf>
    <xf numFmtId="0" fontId="26" fillId="0" borderId="0" xfId="0" applyFont="1" applyFill="1" applyBorder="1" applyAlignment="1">
      <alignment vertical="center"/>
    </xf>
    <xf numFmtId="0" fontId="4" fillId="0" borderId="25" xfId="0" applyFont="1" applyFill="1" applyBorder="1" applyAlignment="1">
      <alignment horizontal="center" vertical="center"/>
    </xf>
    <xf numFmtId="0" fontId="4" fillId="0" borderId="25" xfId="0" applyFont="1" applyFill="1" applyBorder="1" applyAlignment="1">
      <alignment vertical="center"/>
    </xf>
    <xf numFmtId="0" fontId="4" fillId="0" borderId="77" xfId="0" applyFont="1" applyFill="1" applyBorder="1" applyAlignment="1">
      <alignment vertical="center"/>
    </xf>
    <xf numFmtId="0" fontId="4" fillId="2" borderId="46" xfId="0" applyFont="1" applyFill="1" applyBorder="1" applyAlignment="1">
      <alignment horizontal="right" vertical="center"/>
    </xf>
    <xf numFmtId="0" fontId="4" fillId="2" borderId="0" xfId="0" applyFont="1" applyFill="1" applyBorder="1" applyAlignment="1">
      <alignment horizontal="right" vertical="center"/>
    </xf>
    <xf numFmtId="0" fontId="4" fillId="0" borderId="78" xfId="0" applyFont="1" applyFill="1" applyBorder="1" applyAlignment="1">
      <alignment vertical="center"/>
    </xf>
    <xf numFmtId="0" fontId="4" fillId="0" borderId="78" xfId="0" applyFont="1" applyFill="1" applyBorder="1" applyAlignment="1">
      <alignment horizontal="left" vertical="center"/>
    </xf>
    <xf numFmtId="0" fontId="4" fillId="0" borderId="0" xfId="0" applyFont="1" applyFill="1" applyBorder="1" applyAlignment="1">
      <alignment horizontal="center" vertical="center"/>
    </xf>
    <xf numFmtId="0" fontId="29" fillId="0" borderId="0" xfId="0" applyFont="1" applyFill="1" applyAlignment="1">
      <alignment horizontal="left" vertical="center"/>
    </xf>
    <xf numFmtId="0" fontId="4" fillId="2" borderId="48" xfId="0" applyFont="1" applyFill="1" applyBorder="1" applyAlignment="1">
      <alignment horizontal="right" vertical="center"/>
    </xf>
    <xf numFmtId="0" fontId="4" fillId="6" borderId="15" xfId="0" applyFont="1" applyFill="1" applyBorder="1" applyAlignment="1" applyProtection="1">
      <alignment horizontal="right" vertical="center"/>
      <protection locked="0"/>
    </xf>
    <xf numFmtId="0" fontId="4" fillId="6" borderId="11" xfId="0" applyFont="1" applyFill="1" applyBorder="1" applyAlignment="1" applyProtection="1">
      <alignment horizontal="right" vertical="center"/>
      <protection locked="0"/>
    </xf>
    <xf numFmtId="0" fontId="29" fillId="0" borderId="0" xfId="0" applyFont="1" applyFill="1" applyAlignment="1">
      <alignment horizontal="left"/>
    </xf>
    <xf numFmtId="0" fontId="4" fillId="0" borderId="0" xfId="0" applyFont="1" applyFill="1" applyBorder="1" applyAlignment="1">
      <alignment vertical="top"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29" fillId="0" borderId="0" xfId="0" applyFont="1" applyFill="1" applyBorder="1" applyAlignment="1">
      <alignment horizontal="left"/>
    </xf>
    <xf numFmtId="0" fontId="18" fillId="0" borderId="0" xfId="0" applyFont="1" applyFill="1" applyBorder="1" applyAlignment="1">
      <alignment horizontal="left" vertical="top"/>
    </xf>
    <xf numFmtId="0" fontId="3" fillId="6" borderId="30" xfId="0" applyFont="1" applyFill="1" applyBorder="1" applyAlignment="1">
      <alignment vertical="center" wrapText="1"/>
    </xf>
    <xf numFmtId="0" fontId="3" fillId="6" borderId="34" xfId="0" applyFont="1" applyFill="1" applyBorder="1" applyAlignment="1">
      <alignment horizontal="right" vertical="center"/>
    </xf>
    <xf numFmtId="0" fontId="26" fillId="0" borderId="0" xfId="0" applyFont="1" applyFill="1" applyAlignment="1">
      <alignment horizontal="left" vertical="center"/>
    </xf>
    <xf numFmtId="0" fontId="32" fillId="0" borderId="0" xfId="0" applyFont="1" applyFill="1" applyBorder="1" applyAlignment="1">
      <alignment horizontal="left" vertical="center"/>
    </xf>
    <xf numFmtId="0" fontId="3" fillId="0" borderId="0" xfId="0" applyFont="1" applyFill="1" applyBorder="1" applyAlignment="1">
      <alignment horizontal="center" vertical="top"/>
    </xf>
    <xf numFmtId="0" fontId="27" fillId="0" borderId="0"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vertical="center"/>
    </xf>
    <xf numFmtId="0" fontId="4" fillId="0" borderId="35" xfId="0" applyFont="1" applyFill="1" applyBorder="1" applyAlignment="1">
      <alignment vertical="center"/>
    </xf>
    <xf numFmtId="0" fontId="4" fillId="0" borderId="39" xfId="0" applyFont="1" applyFill="1" applyBorder="1" applyAlignment="1">
      <alignment vertical="center"/>
    </xf>
    <xf numFmtId="0" fontId="4" fillId="0" borderId="1" xfId="0" applyFont="1" applyFill="1" applyBorder="1" applyAlignment="1" applyProtection="1">
      <alignment vertical="center"/>
      <protection locked="0"/>
    </xf>
    <xf numFmtId="0" fontId="3" fillId="0" borderId="24" xfId="0" applyFont="1" applyFill="1" applyBorder="1" applyAlignment="1" applyProtection="1">
      <alignment horizontal="left" vertical="top"/>
      <protection locked="0"/>
    </xf>
    <xf numFmtId="0" fontId="4" fillId="0" borderId="11" xfId="0" applyFont="1" applyFill="1" applyBorder="1" applyAlignment="1">
      <alignment horizontal="right" vertical="top" wrapText="1"/>
    </xf>
    <xf numFmtId="0" fontId="4" fillId="0" borderId="38" xfId="0" applyFont="1" applyFill="1" applyBorder="1" applyAlignment="1">
      <alignment vertical="top" wrapText="1"/>
    </xf>
    <xf numFmtId="0" fontId="4" fillId="0" borderId="0" xfId="0" applyFont="1" applyFill="1" applyBorder="1" applyAlignment="1" applyProtection="1">
      <alignment horizontal="left" vertical="center"/>
      <protection locked="0"/>
    </xf>
    <xf numFmtId="0" fontId="4" fillId="6" borderId="15" xfId="0" applyFont="1" applyFill="1" applyBorder="1" applyAlignment="1" applyProtection="1">
      <protection locked="0"/>
    </xf>
    <xf numFmtId="0" fontId="4" fillId="6" borderId="0" xfId="0" applyFont="1" applyFill="1" applyBorder="1" applyAlignment="1" applyProtection="1">
      <alignment vertical="top"/>
      <protection locked="0"/>
    </xf>
    <xf numFmtId="0" fontId="4" fillId="0" borderId="53" xfId="0" applyFont="1" applyFill="1" applyBorder="1" applyAlignment="1"/>
    <xf numFmtId="0" fontId="4" fillId="6" borderId="34" xfId="0" applyFont="1" applyFill="1" applyBorder="1" applyAlignment="1" applyProtection="1">
      <alignment vertical="center"/>
      <protection locked="0"/>
    </xf>
    <xf numFmtId="0" fontId="3" fillId="0" borderId="32"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4" fillId="0" borderId="46" xfId="0" applyFont="1" applyFill="1" applyBorder="1" applyAlignment="1">
      <alignment vertical="top"/>
    </xf>
    <xf numFmtId="0" fontId="22" fillId="0" borderId="11" xfId="0" applyFont="1" applyFill="1" applyBorder="1" applyAlignment="1">
      <alignment horizontal="left" vertical="center"/>
    </xf>
    <xf numFmtId="0" fontId="4" fillId="0" borderId="0" xfId="0" applyNumberFormat="1" applyFont="1" applyBorder="1" applyAlignment="1"/>
    <xf numFmtId="0" fontId="4" fillId="0" borderId="0" xfId="0" applyNumberFormat="1" applyFont="1" applyAlignment="1"/>
    <xf numFmtId="0" fontId="0" fillId="0" borderId="4" xfId="0" applyFill="1" applyBorder="1"/>
    <xf numFmtId="0" fontId="0" fillId="0" borderId="0" xfId="0" applyAlignment="1">
      <alignment horizontal="left"/>
    </xf>
    <xf numFmtId="0" fontId="4" fillId="2" borderId="2" xfId="0" applyNumberFormat="1" applyFont="1" applyFill="1" applyBorder="1" applyAlignment="1">
      <alignment horizontal="right"/>
    </xf>
    <xf numFmtId="179" fontId="0" fillId="0" borderId="4" xfId="0" applyNumberFormat="1" applyBorder="1"/>
    <xf numFmtId="179" fontId="0" fillId="3" borderId="4" xfId="0" applyNumberFormat="1" applyFill="1" applyBorder="1"/>
    <xf numFmtId="0" fontId="0" fillId="7" borderId="4" xfId="0" applyFill="1" applyBorder="1"/>
    <xf numFmtId="0" fontId="5" fillId="0" borderId="0" xfId="0" applyFont="1" applyAlignment="1">
      <alignment horizontal="center"/>
    </xf>
    <xf numFmtId="0" fontId="4" fillId="0" borderId="0" xfId="0" applyFont="1" applyBorder="1" applyAlignment="1">
      <alignment horizontal="left"/>
    </xf>
    <xf numFmtId="0" fontId="4" fillId="0" borderId="0" xfId="0" applyFont="1" applyFill="1" applyBorder="1" applyAlignment="1">
      <alignment horizontal="center"/>
    </xf>
    <xf numFmtId="0" fontId="4" fillId="0" borderId="2" xfId="0" applyFont="1" applyFill="1" applyBorder="1" applyAlignment="1">
      <alignment horizontal="center"/>
    </xf>
    <xf numFmtId="0" fontId="4" fillId="0" borderId="0" xfId="0" applyFont="1" applyBorder="1" applyAlignment="1">
      <alignment horizontal="center" wrapText="1"/>
    </xf>
    <xf numFmtId="0" fontId="4" fillId="0" borderId="0" xfId="0" applyFont="1" applyFill="1" applyAlignment="1">
      <alignment horizontal="left"/>
    </xf>
    <xf numFmtId="0" fontId="4" fillId="2" borderId="2" xfId="0" applyFont="1" applyFill="1" applyBorder="1" applyAlignment="1">
      <alignment horizontal="center"/>
    </xf>
    <xf numFmtId="0" fontId="4" fillId="2" borderId="2" xfId="0" applyFont="1" applyFill="1" applyBorder="1" applyAlignment="1">
      <alignment horizontal="left"/>
    </xf>
    <xf numFmtId="0" fontId="3" fillId="0" borderId="0" xfId="0" applyFont="1" applyBorder="1" applyAlignment="1">
      <alignment horizontal="center"/>
    </xf>
    <xf numFmtId="0" fontId="3" fillId="0" borderId="0" xfId="0" applyFont="1" applyAlignment="1">
      <alignment horizontal="left" wrapText="1"/>
    </xf>
    <xf numFmtId="0" fontId="4" fillId="0" borderId="0" xfId="0" applyFont="1" applyAlignment="1">
      <alignment horizontal="left" wrapText="1"/>
    </xf>
    <xf numFmtId="0" fontId="4" fillId="2" borderId="2" xfId="0" applyFont="1" applyFill="1" applyBorder="1" applyAlignment="1">
      <alignment horizontal="center" wrapText="1"/>
    </xf>
    <xf numFmtId="0" fontId="4" fillId="0" borderId="0" xfId="0" applyFont="1" applyBorder="1" applyAlignment="1">
      <alignment horizontal="center"/>
    </xf>
    <xf numFmtId="0" fontId="4" fillId="0" borderId="0" xfId="0" applyFont="1" applyFill="1" applyBorder="1" applyAlignment="1">
      <alignment horizontal="left"/>
    </xf>
    <xf numFmtId="0" fontId="4" fillId="0" borderId="3" xfId="0" applyFont="1" applyFill="1" applyBorder="1" applyAlignment="1">
      <alignment horizontal="center"/>
    </xf>
    <xf numFmtId="0" fontId="4" fillId="0" borderId="0" xfId="0" applyFont="1" applyAlignment="1">
      <alignment horizontal="right"/>
    </xf>
    <xf numFmtId="0" fontId="4" fillId="0" borderId="0" xfId="0" applyNumberFormat="1" applyFont="1" applyAlignment="1">
      <alignment horizontal="center"/>
    </xf>
    <xf numFmtId="0" fontId="4" fillId="2" borderId="2" xfId="0" applyNumberFormat="1" applyFont="1" applyFill="1" applyBorder="1" applyAlignment="1">
      <alignment horizontal="center"/>
    </xf>
    <xf numFmtId="0" fontId="4" fillId="2" borderId="3" xfId="0" applyFont="1" applyFill="1" applyBorder="1" applyAlignment="1">
      <alignment horizontal="left"/>
    </xf>
    <xf numFmtId="0" fontId="4" fillId="0" borderId="2" xfId="0" applyFont="1" applyFill="1" applyBorder="1" applyAlignment="1">
      <alignment horizontal="left"/>
    </xf>
    <xf numFmtId="0" fontId="4" fillId="0" borderId="0" xfId="0" applyFont="1" applyAlignment="1">
      <alignment horizontal="left"/>
    </xf>
    <xf numFmtId="0" fontId="4" fillId="0" borderId="0" xfId="0" applyFont="1" applyFill="1" applyAlignment="1">
      <alignment horizontal="center"/>
    </xf>
    <xf numFmtId="0" fontId="13" fillId="0" borderId="3" xfId="0" applyFont="1" applyFill="1" applyBorder="1" applyAlignment="1">
      <alignment horizontal="center"/>
    </xf>
    <xf numFmtId="0" fontId="13" fillId="0" borderId="2" xfId="0" applyFont="1" applyFill="1" applyBorder="1" applyAlignment="1">
      <alignment horizontal="center"/>
    </xf>
    <xf numFmtId="0" fontId="4" fillId="2" borderId="2" xfId="0" applyNumberFormat="1" applyFont="1" applyFill="1" applyBorder="1" applyAlignment="1">
      <alignment horizontal="right"/>
    </xf>
    <xf numFmtId="0" fontId="4" fillId="2" borderId="3" xfId="0" applyFont="1" applyFill="1" applyBorder="1" applyAlignment="1">
      <alignment horizont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11" xfId="0" applyFont="1" applyFill="1" applyBorder="1" applyAlignment="1">
      <alignment horizontal="left" vertical="center"/>
    </xf>
    <xf numFmtId="0" fontId="4" fillId="0" borderId="11" xfId="0" applyFont="1" applyFill="1" applyBorder="1" applyAlignment="1" applyProtection="1">
      <alignment horizontal="center" vertical="center"/>
      <protection locked="0"/>
    </xf>
    <xf numFmtId="0" fontId="4" fillId="0" borderId="32" xfId="0" applyFont="1" applyFill="1" applyBorder="1" applyAlignment="1">
      <alignment horizontal="left" vertical="top"/>
    </xf>
    <xf numFmtId="0" fontId="4" fillId="5" borderId="2"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4" fillId="2" borderId="25" xfId="0" applyFont="1" applyFill="1" applyBorder="1" applyAlignment="1">
      <alignment horizontal="right" vertical="center"/>
    </xf>
    <xf numFmtId="0" fontId="4" fillId="0" borderId="30" xfId="0" applyFont="1" applyFill="1" applyBorder="1" applyAlignment="1">
      <alignment horizontal="left" vertical="center"/>
    </xf>
    <xf numFmtId="0" fontId="4" fillId="0" borderId="1" xfId="0" applyFont="1" applyFill="1" applyBorder="1" applyAlignment="1">
      <alignment horizontal="left" vertical="center"/>
    </xf>
    <xf numFmtId="0" fontId="4" fillId="0" borderId="32"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34" xfId="0" applyFont="1" applyFill="1" applyBorder="1" applyAlignment="1">
      <alignment horizontal="left" vertical="top"/>
    </xf>
    <xf numFmtId="0" fontId="4" fillId="0" borderId="1" xfId="0" applyFont="1" applyFill="1" applyBorder="1" applyAlignment="1" applyProtection="1">
      <alignment horizontal="center" vertical="center"/>
      <protection locked="0"/>
    </xf>
    <xf numFmtId="0" fontId="4" fillId="0" borderId="47" xfId="0" applyFont="1" applyFill="1" applyBorder="1" applyAlignment="1" applyProtection="1">
      <alignment horizontal="left" vertical="top"/>
      <protection locked="0"/>
    </xf>
    <xf numFmtId="0" fontId="4" fillId="0" borderId="11" xfId="0" applyFont="1" applyFill="1" applyBorder="1" applyAlignment="1" applyProtection="1">
      <alignment horizontal="left" vertical="center"/>
      <protection locked="0"/>
    </xf>
    <xf numFmtId="0" fontId="4" fillId="0" borderId="4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5" xfId="0" applyFont="1" applyFill="1" applyBorder="1" applyAlignment="1">
      <alignment horizontal="left" vertical="top"/>
    </xf>
    <xf numFmtId="0" fontId="4" fillId="0" borderId="41" xfId="0" applyFont="1" applyFill="1" applyBorder="1" applyAlignment="1">
      <alignment horizontal="left" vertical="top"/>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5" xfId="0" applyFont="1" applyFill="1" applyBorder="1" applyAlignment="1">
      <alignment horizontal="left" vertical="top"/>
    </xf>
    <xf numFmtId="0" fontId="4" fillId="0" borderId="30" xfId="0" applyFont="1" applyFill="1" applyBorder="1" applyAlignment="1">
      <alignment horizontal="left" vertical="top"/>
    </xf>
    <xf numFmtId="0" fontId="4" fillId="0" borderId="1" xfId="0" applyFont="1" applyFill="1" applyBorder="1" applyAlignment="1">
      <alignment horizontal="left" vertical="top"/>
    </xf>
    <xf numFmtId="0" fontId="4" fillId="0" borderId="31" xfId="0" applyFont="1" applyFill="1" applyBorder="1" applyAlignment="1">
      <alignment horizontal="left" vertical="top"/>
    </xf>
    <xf numFmtId="0" fontId="4" fillId="0" borderId="0" xfId="0" applyFont="1" applyFill="1" applyBorder="1" applyAlignment="1">
      <alignment vertical="top"/>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4" fillId="0" borderId="24" xfId="0" applyFont="1" applyFill="1" applyBorder="1" applyAlignment="1">
      <alignment horizontal="left" vertical="top"/>
    </xf>
    <xf numFmtId="0" fontId="4" fillId="0" borderId="0" xfId="0" applyFont="1" applyFill="1" applyBorder="1" applyAlignment="1">
      <alignment horizontal="left" vertical="top"/>
    </xf>
    <xf numFmtId="0" fontId="4" fillId="0" borderId="26" xfId="0" applyFont="1" applyFill="1" applyBorder="1" applyAlignment="1">
      <alignment horizontal="left" vertical="top"/>
    </xf>
    <xf numFmtId="0" fontId="16" fillId="5" borderId="3" xfId="0" applyFont="1" applyFill="1" applyBorder="1" applyAlignment="1" applyProtection="1">
      <alignment horizontal="right" vertical="center"/>
      <protection locked="0"/>
    </xf>
    <xf numFmtId="0" fontId="4" fillId="0" borderId="1" xfId="0" applyFont="1" applyFill="1" applyBorder="1" applyAlignment="1" applyProtection="1">
      <alignment horizontal="left" vertical="center"/>
      <protection locked="0"/>
    </xf>
    <xf numFmtId="0" fontId="3" fillId="0" borderId="0" xfId="0" applyFont="1" applyFill="1" applyBorder="1" applyAlignment="1">
      <alignment horizontal="left" vertical="top" wrapText="1"/>
    </xf>
    <xf numFmtId="0" fontId="3" fillId="0" borderId="23" xfId="0" applyFont="1" applyFill="1" applyBorder="1" applyAlignment="1">
      <alignment horizontal="left" vertical="top" wrapText="1"/>
    </xf>
    <xf numFmtId="0" fontId="2" fillId="0" borderId="32" xfId="0" applyFont="1" applyFill="1" applyBorder="1" applyAlignment="1">
      <alignment horizontal="left" vertical="center"/>
    </xf>
    <xf numFmtId="0" fontId="2" fillId="0" borderId="35" xfId="0" applyFont="1" applyFill="1" applyBorder="1" applyAlignment="1">
      <alignment horizontal="left" vertical="center"/>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8" xfId="0" applyFont="1" applyFill="1" applyBorder="1" applyAlignment="1">
      <alignment horizontal="left" vertical="center"/>
    </xf>
    <xf numFmtId="0" fontId="4" fillId="0" borderId="47"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0" xfId="0" applyFont="1" applyFill="1" applyBorder="1" applyAlignment="1">
      <alignment horizontal="right" vertical="top"/>
    </xf>
    <xf numFmtId="0" fontId="3" fillId="0" borderId="26" xfId="0" applyFont="1" applyFill="1" applyBorder="1" applyAlignment="1">
      <alignment horizontal="right" vertical="top"/>
    </xf>
    <xf numFmtId="0" fontId="21" fillId="0" borderId="1" xfId="0" applyFont="1" applyFill="1" applyBorder="1" applyAlignment="1">
      <alignment horizontal="left" vertical="top" wrapText="1"/>
    </xf>
    <xf numFmtId="0" fontId="21" fillId="0" borderId="29"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18" fillId="0" borderId="0" xfId="0" applyFont="1" applyFill="1" applyBorder="1" applyAlignment="1">
      <alignment vertical="top"/>
    </xf>
    <xf numFmtId="0" fontId="4" fillId="0" borderId="0" xfId="0" applyFont="1" applyFill="1" applyBorder="1" applyAlignment="1">
      <alignment vertical="center"/>
    </xf>
    <xf numFmtId="0" fontId="4" fillId="0" borderId="4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left"/>
    </xf>
    <xf numFmtId="0" fontId="4" fillId="0" borderId="53" xfId="0" applyFont="1" applyFill="1" applyBorder="1" applyAlignment="1">
      <alignment horizontal="left"/>
    </xf>
    <xf numFmtId="0" fontId="4" fillId="0" borderId="53" xfId="0" applyFont="1" applyFill="1" applyBorder="1" applyAlignment="1" applyProtection="1">
      <alignment horizontal="left" vertical="center"/>
      <protection locked="0"/>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2" fillId="0" borderId="30"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0" fontId="4" fillId="0" borderId="39" xfId="0" applyFont="1" applyFill="1" applyBorder="1" applyAlignment="1">
      <alignment horizontal="left" vertical="center"/>
    </xf>
    <xf numFmtId="0" fontId="4" fillId="0" borderId="11" xfId="0" applyFont="1" applyFill="1" applyBorder="1" applyAlignment="1" applyProtection="1">
      <alignment horizontal="center"/>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1" xfId="0" applyFont="1" applyFill="1" applyBorder="1" applyAlignment="1">
      <alignment horizontal="center" vertical="center" wrapText="1"/>
    </xf>
    <xf numFmtId="178" fontId="16" fillId="2" borderId="9" xfId="0" applyNumberFormat="1" applyFont="1" applyFill="1" applyBorder="1" applyAlignment="1">
      <alignment horizontal="right" vertical="center"/>
    </xf>
    <xf numFmtId="0" fontId="2" fillId="0" borderId="6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6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6" xfId="0" applyFont="1" applyFill="1" applyBorder="1" applyAlignment="1">
      <alignment horizontal="left" vertical="center"/>
    </xf>
    <xf numFmtId="0" fontId="4" fillId="0" borderId="67" xfId="0" applyFont="1" applyFill="1" applyBorder="1" applyAlignment="1">
      <alignment horizontal="left" vertical="center"/>
    </xf>
    <xf numFmtId="0" fontId="4" fillId="0" borderId="26" xfId="0" applyFont="1" applyFill="1" applyBorder="1" applyAlignment="1">
      <alignment horizontal="left" vertical="center"/>
    </xf>
    <xf numFmtId="0" fontId="4" fillId="0" borderId="40" xfId="0" applyFont="1" applyFill="1" applyBorder="1" applyAlignment="1">
      <alignment horizontal="left" vertical="center"/>
    </xf>
    <xf numFmtId="0" fontId="4" fillId="2" borderId="11" xfId="0" applyFont="1" applyFill="1" applyBorder="1" applyAlignment="1">
      <alignment horizontal="left" vertical="center"/>
    </xf>
    <xf numFmtId="178" fontId="16" fillId="0" borderId="66" xfId="0" applyNumberFormat="1" applyFont="1" applyFill="1" applyBorder="1" applyAlignment="1">
      <alignment horizontal="right" vertical="center"/>
    </xf>
    <xf numFmtId="0" fontId="4" fillId="0" borderId="66" xfId="0" applyFont="1" applyFill="1" applyBorder="1" applyAlignment="1">
      <alignment horizontal="center"/>
    </xf>
    <xf numFmtId="178" fontId="16" fillId="0" borderId="32" xfId="0" applyNumberFormat="1" applyFont="1" applyFill="1" applyBorder="1" applyAlignment="1">
      <alignment horizontal="right" vertical="center"/>
    </xf>
    <xf numFmtId="0" fontId="4" fillId="0" borderId="32" xfId="0" applyFont="1" applyFill="1" applyBorder="1" applyAlignment="1">
      <alignment horizontal="center"/>
    </xf>
    <xf numFmtId="0" fontId="5" fillId="0" borderId="0" xfId="0" applyFont="1" applyFill="1" applyBorder="1" applyAlignment="1">
      <alignment horizontal="center" vertical="center"/>
    </xf>
    <xf numFmtId="0" fontId="4" fillId="0" borderId="32" xfId="0" applyFont="1" applyFill="1" applyBorder="1" applyAlignment="1" applyProtection="1">
      <alignment horizontal="left" vertical="top"/>
      <protection locked="0"/>
    </xf>
    <xf numFmtId="0" fontId="4" fillId="0" borderId="15"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64" xfId="0" applyFont="1" applyFill="1" applyBorder="1" applyAlignment="1">
      <alignment horizontal="left" vertical="center"/>
    </xf>
    <xf numFmtId="0" fontId="16" fillId="2" borderId="25" xfId="0" applyFont="1" applyFill="1" applyBorder="1" applyAlignment="1">
      <alignment horizontal="right" vertical="center"/>
    </xf>
    <xf numFmtId="0" fontId="4" fillId="2" borderId="1" xfId="0" applyFont="1" applyFill="1" applyBorder="1" applyAlignment="1">
      <alignment horizontal="left" vertical="center"/>
    </xf>
    <xf numFmtId="0" fontId="4" fillId="0" borderId="34"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30" xfId="0" applyFont="1" applyFill="1" applyBorder="1" applyAlignment="1">
      <alignment horizontal="left" vertical="top" wrapText="1"/>
    </xf>
    <xf numFmtId="0" fontId="3" fillId="0" borderId="32"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3" xfId="0" applyFont="1" applyFill="1" applyBorder="1" applyAlignment="1">
      <alignment horizontal="center" vertical="top" wrapText="1"/>
    </xf>
    <xf numFmtId="0" fontId="4" fillId="0" borderId="70"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47" xfId="0" applyFont="1" applyFill="1" applyBorder="1" applyAlignment="1" applyProtection="1">
      <alignment horizontal="left" vertical="center"/>
      <protection locked="0"/>
    </xf>
    <xf numFmtId="0" fontId="16" fillId="5" borderId="2" xfId="0" applyFont="1" applyFill="1" applyBorder="1" applyAlignment="1" applyProtection="1">
      <alignment horizontal="right" vertical="center"/>
      <protection locked="0"/>
    </xf>
    <xf numFmtId="0" fontId="3" fillId="0" borderId="6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29" xfId="0" applyFont="1" applyFill="1" applyBorder="1" applyAlignment="1">
      <alignment horizontal="left" vertical="top" wrapText="1"/>
    </xf>
    <xf numFmtId="0" fontId="4" fillId="0" borderId="7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35" xfId="0" applyFont="1" applyFill="1" applyBorder="1" applyAlignment="1">
      <alignment vertical="center" wrapText="1"/>
    </xf>
    <xf numFmtId="0" fontId="2" fillId="0" borderId="0" xfId="0" applyFont="1" applyFill="1" applyBorder="1" applyAlignment="1">
      <alignment vertical="center" wrapText="1"/>
    </xf>
    <xf numFmtId="0" fontId="2" fillId="0" borderId="26" xfId="0" applyFont="1" applyFill="1" applyBorder="1" applyAlignment="1">
      <alignment vertical="center" wrapText="1"/>
    </xf>
    <xf numFmtId="0" fontId="18" fillId="0" borderId="0" xfId="0" applyFont="1" applyFill="1" applyBorder="1" applyAlignment="1">
      <alignment horizontal="center" vertical="top"/>
    </xf>
    <xf numFmtId="0" fontId="4" fillId="0" borderId="0" xfId="0" applyFont="1" applyFill="1" applyBorder="1" applyAlignment="1">
      <alignment horizontal="center" vertical="top"/>
    </xf>
    <xf numFmtId="0" fontId="3" fillId="6" borderId="3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6" fillId="5" borderId="3" xfId="0" applyFont="1" applyFill="1" applyBorder="1" applyAlignment="1" applyProtection="1">
      <alignment horizontal="right" vertical="top"/>
      <protection locked="0"/>
    </xf>
    <xf numFmtId="0" fontId="4" fillId="5"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top"/>
      <protection locked="0"/>
    </xf>
    <xf numFmtId="0" fontId="4" fillId="0" borderId="4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3" xfId="0" applyFont="1" applyFill="1" applyBorder="1" applyAlignment="1">
      <alignment horizontal="left" vertical="top"/>
    </xf>
    <xf numFmtId="0" fontId="4" fillId="0" borderId="11" xfId="0" applyFont="1" applyFill="1" applyBorder="1" applyAlignment="1">
      <alignment horizontal="left" vertical="top"/>
    </xf>
    <xf numFmtId="0" fontId="4" fillId="0" borderId="38" xfId="0" applyFont="1" applyFill="1" applyBorder="1" applyAlignment="1">
      <alignment horizontal="left" vertical="top"/>
    </xf>
    <xf numFmtId="0" fontId="3" fillId="0" borderId="63"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28" fillId="0" borderId="30" xfId="0" applyFont="1" applyFill="1" applyBorder="1" applyAlignment="1">
      <alignment horizontal="right" vertical="center"/>
    </xf>
    <xf numFmtId="0" fontId="28" fillId="0" borderId="1" xfId="0" applyFont="1" applyFill="1" applyBorder="1" applyAlignment="1">
      <alignment horizontal="right" vertical="center"/>
    </xf>
    <xf numFmtId="0" fontId="4" fillId="0" borderId="1" xfId="0" applyFont="1" applyFill="1" applyBorder="1" applyAlignment="1">
      <alignment horizontal="center"/>
    </xf>
    <xf numFmtId="0" fontId="4" fillId="0" borderId="29" xfId="0" applyFont="1" applyFill="1" applyBorder="1" applyAlignment="1">
      <alignment horizontal="center"/>
    </xf>
    <xf numFmtId="0" fontId="4" fillId="0" borderId="73" xfId="0" applyFont="1" applyFill="1" applyBorder="1" applyAlignment="1">
      <alignment horizontal="left" vertical="center"/>
    </xf>
    <xf numFmtId="0" fontId="4" fillId="0" borderId="20" xfId="0" applyFont="1" applyFill="1" applyBorder="1" applyAlignment="1">
      <alignment horizontal="left" vertical="center"/>
    </xf>
    <xf numFmtId="0" fontId="4" fillId="0" borderId="33" xfId="0" applyFont="1" applyFill="1" applyBorder="1" applyAlignment="1">
      <alignment horizontal="center"/>
    </xf>
    <xf numFmtId="0" fontId="2" fillId="0" borderId="72"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78" xfId="0" applyFont="1" applyFill="1" applyBorder="1" applyAlignment="1">
      <alignment horizontal="left" vertical="center"/>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9" xfId="0" applyFont="1" applyFill="1" applyBorder="1" applyAlignment="1">
      <alignment horizontal="left" vertical="center"/>
    </xf>
    <xf numFmtId="0" fontId="4" fillId="2" borderId="25" xfId="0" applyFont="1" applyFill="1" applyBorder="1" applyAlignment="1">
      <alignment horizontal="left" vertical="center"/>
    </xf>
    <xf numFmtId="0" fontId="4" fillId="5" borderId="2" xfId="0" applyFont="1" applyFill="1" applyBorder="1" applyAlignment="1" applyProtection="1">
      <alignment horizontal="center" vertical="top"/>
      <protection locked="0"/>
    </xf>
    <xf numFmtId="0" fontId="4" fillId="0" borderId="2" xfId="0" applyFont="1" applyFill="1" applyBorder="1" applyAlignment="1" applyProtection="1">
      <alignment horizontal="left" vertical="top"/>
      <protection locked="0"/>
    </xf>
    <xf numFmtId="0" fontId="4" fillId="0" borderId="11" xfId="0" applyFont="1" applyFill="1" applyBorder="1" applyAlignment="1" applyProtection="1">
      <alignment horizontal="left" vertical="top"/>
      <protection locked="0"/>
    </xf>
    <xf numFmtId="0" fontId="16" fillId="2" borderId="3" xfId="0" applyFont="1" applyFill="1" applyBorder="1" applyAlignment="1" applyProtection="1">
      <alignment horizontal="right" vertical="top"/>
      <protection locked="0"/>
    </xf>
    <xf numFmtId="0" fontId="4" fillId="0" borderId="1" xfId="0" applyFont="1" applyFill="1" applyBorder="1" applyAlignment="1" applyProtection="1">
      <alignment horizontal="center" vertical="top"/>
      <protection locked="0"/>
    </xf>
    <xf numFmtId="0" fontId="3" fillId="0" borderId="3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28" fillId="6" borderId="9" xfId="0" applyFont="1" applyFill="1" applyBorder="1" applyAlignment="1">
      <alignment horizontal="right" vertical="center"/>
    </xf>
    <xf numFmtId="0" fontId="3" fillId="0" borderId="4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vertical="center"/>
    </xf>
  </cellXfs>
  <cellStyles count="1">
    <cellStyle name="標準" xfId="0" builtinId="0"/>
  </cellStyles>
  <dxfs count="9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142875</xdr:colOff>
      <xdr:row>44</xdr:row>
      <xdr:rowOff>9525</xdr:rowOff>
    </xdr:from>
    <xdr:to>
      <xdr:col>23</xdr:col>
      <xdr:colOff>104775</xdr:colOff>
      <xdr:row>48</xdr:row>
      <xdr:rowOff>0</xdr:rowOff>
    </xdr:to>
    <xdr:sp macro="" textlink="">
      <xdr:nvSpPr>
        <xdr:cNvPr id="2" name="AutoShape 1"/>
        <xdr:cNvSpPr>
          <a:spLocks noChangeArrowheads="1"/>
        </xdr:cNvSpPr>
      </xdr:nvSpPr>
      <xdr:spPr bwMode="auto">
        <a:xfrm>
          <a:off x="342900" y="8543925"/>
          <a:ext cx="4362450" cy="600075"/>
        </a:xfrm>
        <a:prstGeom prst="bracketPair">
          <a:avLst>
            <a:gd name="adj" fmla="val 1063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U58"/>
  <sheetViews>
    <sheetView tabSelected="1" view="pageBreakPreview" zoomScaleNormal="100" zoomScaleSheetLayoutView="100" workbookViewId="0">
      <selection activeCell="AA4" sqref="AA4:AB4"/>
    </sheetView>
  </sheetViews>
  <sheetFormatPr defaultColWidth="2.6328125" defaultRowHeight="12"/>
  <cols>
    <col min="1" max="31" width="2.6328125" style="6"/>
    <col min="32" max="32" width="3.6328125" style="6" customWidth="1"/>
    <col min="33" max="34" width="2.6328125" style="6"/>
    <col min="35" max="35" width="2.6328125" style="1"/>
    <col min="36" max="36" width="23.453125" style="36" customWidth="1"/>
    <col min="37" max="16384" width="2.6328125" style="1"/>
  </cols>
  <sheetData>
    <row r="1" spans="1:36">
      <c r="A1" s="6" t="s">
        <v>2</v>
      </c>
      <c r="J1" s="17"/>
      <c r="AH1" s="17" t="s">
        <v>1</v>
      </c>
    </row>
    <row r="2" spans="1:36" ht="19">
      <c r="A2" s="2"/>
      <c r="B2" s="2"/>
      <c r="C2" s="2"/>
      <c r="D2" s="2"/>
      <c r="E2" s="2"/>
      <c r="F2" s="2"/>
      <c r="G2" s="2"/>
      <c r="H2" s="2"/>
      <c r="I2" s="2"/>
      <c r="J2" s="2"/>
      <c r="K2" s="2"/>
      <c r="L2" s="2"/>
      <c r="M2" s="2"/>
      <c r="N2" s="283" t="s">
        <v>45</v>
      </c>
      <c r="O2" s="283"/>
      <c r="P2" s="283"/>
      <c r="Q2" s="283"/>
      <c r="R2" s="283"/>
      <c r="S2" s="283"/>
      <c r="T2" s="283"/>
      <c r="U2" s="283"/>
      <c r="V2" s="2"/>
      <c r="W2" s="2"/>
      <c r="X2" s="2"/>
      <c r="Y2" s="2"/>
      <c r="Z2" s="2"/>
      <c r="AA2" s="2"/>
      <c r="AB2" s="2"/>
      <c r="AC2" s="2"/>
      <c r="AD2" s="2"/>
      <c r="AE2" s="2"/>
      <c r="AF2" s="2"/>
      <c r="AG2" s="2"/>
      <c r="AH2" s="2"/>
      <c r="AJ2" s="37" t="s">
        <v>96</v>
      </c>
    </row>
    <row r="3" spans="1:36" ht="14.15" customHeight="1">
      <c r="A3" s="15"/>
      <c r="B3" s="15"/>
      <c r="C3" s="15"/>
      <c r="D3" s="15"/>
      <c r="E3" s="15"/>
      <c r="F3" s="15"/>
      <c r="G3" s="15"/>
      <c r="H3" s="15"/>
      <c r="I3" s="15"/>
      <c r="J3" s="15"/>
      <c r="M3" s="24"/>
      <c r="N3" s="24"/>
      <c r="O3" s="24"/>
      <c r="P3" s="24"/>
      <c r="Q3" s="24"/>
      <c r="R3" s="24"/>
      <c r="S3" s="24"/>
      <c r="T3" s="24"/>
      <c r="U3" s="24"/>
      <c r="V3" s="24"/>
    </row>
    <row r="4" spans="1:36" ht="12" customHeight="1">
      <c r="A4" s="285" t="s">
        <v>59</v>
      </c>
      <c r="B4" s="285"/>
      <c r="C4" s="285"/>
      <c r="D4" s="285"/>
      <c r="E4" s="285"/>
      <c r="F4" s="285"/>
      <c r="G4" s="285"/>
      <c r="H4" s="285"/>
      <c r="I4" s="285"/>
      <c r="J4" s="285"/>
      <c r="K4" s="285"/>
      <c r="L4" s="14"/>
      <c r="X4" s="299" t="s">
        <v>111</v>
      </c>
      <c r="Y4" s="299"/>
      <c r="AA4" s="307"/>
      <c r="AB4" s="307"/>
      <c r="AC4" s="39" t="s">
        <v>110</v>
      </c>
      <c r="AD4" s="279"/>
      <c r="AE4" s="39" t="s">
        <v>109</v>
      </c>
      <c r="AF4" s="279"/>
      <c r="AG4" s="39" t="s">
        <v>108</v>
      </c>
      <c r="AJ4" s="36" t="str">
        <f>IF(OR(AA4="",AD4="",AF4=""),"←未入力箇所があります","")</f>
        <v>←未入力箇所があります</v>
      </c>
    </row>
    <row r="5" spans="1:36" ht="12" customHeight="1">
      <c r="A5" s="286"/>
      <c r="B5" s="286"/>
      <c r="C5" s="286"/>
      <c r="D5" s="286"/>
      <c r="E5" s="286"/>
      <c r="F5" s="286"/>
      <c r="G5" s="286"/>
      <c r="H5" s="286"/>
      <c r="I5" s="286"/>
      <c r="J5" s="286"/>
      <c r="K5" s="286"/>
      <c r="L5" s="14" t="s">
        <v>60</v>
      </c>
    </row>
    <row r="6" spans="1:36" ht="12" customHeight="1">
      <c r="A6" s="9"/>
      <c r="C6" s="25"/>
      <c r="H6" s="291" t="s">
        <v>52</v>
      </c>
      <c r="I6" s="291"/>
      <c r="J6" s="291"/>
      <c r="R6" s="288" t="s">
        <v>52</v>
      </c>
      <c r="S6" s="288"/>
      <c r="T6" s="289"/>
      <c r="U6" s="289"/>
      <c r="V6" s="289"/>
      <c r="W6" s="289"/>
      <c r="X6" s="289"/>
      <c r="Y6" s="289"/>
      <c r="Z6" s="289"/>
      <c r="AA6" s="289"/>
      <c r="AB6" s="289"/>
      <c r="AC6" s="289"/>
      <c r="AD6" s="289"/>
      <c r="AE6" s="289"/>
      <c r="AF6" s="289"/>
      <c r="AG6" s="289"/>
      <c r="AJ6" s="36" t="str">
        <f>IF(T6="","←未入力箇所があります","")</f>
        <v>←未入力箇所があります</v>
      </c>
    </row>
    <row r="7" spans="1:36" ht="27" customHeight="1">
      <c r="A7" s="293" t="s">
        <v>47</v>
      </c>
      <c r="B7" s="293"/>
      <c r="C7" s="293"/>
      <c r="D7" s="293"/>
      <c r="E7" s="293"/>
      <c r="F7" s="293"/>
      <c r="G7" s="293"/>
      <c r="H7" s="293"/>
      <c r="I7" s="293"/>
      <c r="J7" s="293"/>
      <c r="K7" s="293"/>
      <c r="L7" s="293"/>
      <c r="M7" s="293"/>
      <c r="N7" s="293"/>
      <c r="O7" s="293"/>
      <c r="P7" s="293"/>
      <c r="Q7" s="293"/>
      <c r="R7" s="294"/>
      <c r="S7" s="294"/>
      <c r="T7" s="294"/>
      <c r="U7" s="294"/>
      <c r="V7" s="294"/>
      <c r="W7" s="294"/>
      <c r="X7" s="294"/>
      <c r="Y7" s="294"/>
      <c r="Z7" s="294"/>
      <c r="AA7" s="294"/>
      <c r="AB7" s="294"/>
      <c r="AC7" s="294"/>
      <c r="AD7" s="294"/>
      <c r="AE7" s="294"/>
      <c r="AF7" s="294"/>
      <c r="AG7" s="294"/>
      <c r="AJ7" s="36" t="str">
        <f>IF(R7="","←未入力箇所があります","")</f>
        <v>←未入力箇所があります</v>
      </c>
    </row>
    <row r="8" spans="1:36" s="3" customFormat="1" ht="14.15" customHeight="1">
      <c r="A8" s="24"/>
      <c r="B8" s="24"/>
      <c r="C8" s="24"/>
      <c r="D8" s="24"/>
      <c r="E8" s="24"/>
      <c r="F8" s="24"/>
      <c r="G8" s="10"/>
      <c r="H8" s="12" t="s">
        <v>90</v>
      </c>
      <c r="I8" s="12"/>
      <c r="J8" s="12"/>
      <c r="K8" s="12"/>
      <c r="L8" s="289"/>
      <c r="M8" s="289"/>
      <c r="N8" s="289"/>
      <c r="O8" s="289"/>
      <c r="P8" s="12" t="s">
        <v>91</v>
      </c>
      <c r="Q8" s="24"/>
      <c r="R8" s="12" t="s">
        <v>92</v>
      </c>
      <c r="S8" s="12"/>
      <c r="T8" s="12"/>
      <c r="U8" s="308"/>
      <c r="V8" s="308"/>
      <c r="W8" s="308"/>
      <c r="X8" s="308"/>
      <c r="Y8" s="308"/>
      <c r="Z8" s="308"/>
      <c r="AA8" s="308"/>
      <c r="AB8" s="308"/>
      <c r="AC8" s="308"/>
      <c r="AD8" s="308"/>
      <c r="AE8" s="24"/>
      <c r="AF8" s="24"/>
      <c r="AG8" s="24"/>
      <c r="AH8" s="24"/>
      <c r="AJ8" s="36" t="str">
        <f>IF(OR(L8="",U8=""),"←未入力箇所があります（届出時点の住所等を入力）","")</f>
        <v>←未入力箇所があります（届出時点の住所等を入力）</v>
      </c>
    </row>
    <row r="9" spans="1:36" ht="20.149999999999999" customHeight="1">
      <c r="F9" s="4" t="s">
        <v>15</v>
      </c>
      <c r="G9" s="4"/>
      <c r="H9" s="301"/>
      <c r="I9" s="301"/>
      <c r="J9" s="301"/>
      <c r="K9" s="301"/>
      <c r="L9" s="301"/>
      <c r="M9" s="301"/>
      <c r="N9" s="301"/>
      <c r="O9" s="301"/>
      <c r="P9" s="301"/>
      <c r="Q9" s="301"/>
      <c r="R9" s="301"/>
      <c r="S9" s="301"/>
      <c r="T9" s="301"/>
      <c r="U9" s="301"/>
      <c r="V9" s="301"/>
      <c r="W9" s="301"/>
      <c r="X9" s="301"/>
      <c r="Y9" s="301"/>
      <c r="Z9" s="301"/>
      <c r="AA9" s="301"/>
      <c r="AB9" s="301"/>
      <c r="AC9" s="301"/>
      <c r="AD9" s="301"/>
      <c r="AJ9" s="36" t="str">
        <f>IF(H9="","←未入力箇所があります（届出時点の住所等を入力）","")</f>
        <v>←未入力箇所があります（届出時点の住所等を入力）</v>
      </c>
    </row>
    <row r="10" spans="1:36" ht="14.15" customHeight="1">
      <c r="A10" s="298" t="s">
        <v>3</v>
      </c>
      <c r="B10" s="298"/>
      <c r="C10" s="298"/>
      <c r="D10" s="298"/>
      <c r="E10" s="298"/>
      <c r="F10" s="298"/>
      <c r="G10" s="10"/>
      <c r="H10" s="12" t="s">
        <v>90</v>
      </c>
      <c r="I10" s="12"/>
      <c r="J10" s="12"/>
      <c r="K10" s="12"/>
      <c r="L10" s="286"/>
      <c r="M10" s="286"/>
      <c r="N10" s="286"/>
      <c r="O10" s="286"/>
      <c r="P10" s="12" t="s">
        <v>91</v>
      </c>
      <c r="Q10" s="24"/>
      <c r="R10" s="12" t="s">
        <v>92</v>
      </c>
      <c r="S10" s="12"/>
      <c r="T10" s="12"/>
      <c r="U10" s="297"/>
      <c r="V10" s="297"/>
      <c r="W10" s="297"/>
      <c r="X10" s="297"/>
      <c r="Y10" s="297"/>
      <c r="Z10" s="297"/>
      <c r="AA10" s="297"/>
      <c r="AB10" s="297"/>
      <c r="AC10" s="297"/>
      <c r="AD10" s="297"/>
      <c r="AJ10" s="36" t="str">
        <f>IF(AND(L8&lt;&gt;"",U8&lt;&gt;"",H9&lt;&gt;""),"←上記住所から転居する場合に入力（転居しない場合は空白）","")</f>
        <v/>
      </c>
    </row>
    <row r="11" spans="1:36" ht="20.149999999999999" customHeight="1">
      <c r="F11" s="4" t="s">
        <v>15</v>
      </c>
      <c r="G11" s="4"/>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J11" s="36" t="str">
        <f>IF(AND(L8&lt;&gt;"",U8&lt;&gt;"",H9&lt;&gt;""),"←上記住所から転居する場合に入力（転居しない場合は空白）","")</f>
        <v/>
      </c>
    </row>
    <row r="12" spans="1:36" ht="14.15" customHeight="1">
      <c r="C12" s="4" t="s">
        <v>4</v>
      </c>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6" ht="14.15" customHeight="1">
      <c r="B13" s="14" t="s">
        <v>57</v>
      </c>
      <c r="C13" s="26"/>
      <c r="D13" s="26"/>
      <c r="E13" s="26"/>
      <c r="F13" s="26"/>
      <c r="G13" s="26"/>
      <c r="H13" s="26"/>
      <c r="I13" s="26"/>
      <c r="J13" s="26"/>
    </row>
    <row r="14" spans="1:36" ht="8.25" customHeight="1">
      <c r="A14" s="27"/>
      <c r="B14" s="27"/>
      <c r="C14" s="27"/>
      <c r="D14" s="27"/>
      <c r="E14" s="27"/>
      <c r="F14" s="27"/>
      <c r="G14" s="27"/>
      <c r="H14" s="27"/>
      <c r="I14" s="27"/>
      <c r="J14" s="27"/>
      <c r="K14" s="4"/>
      <c r="L14" s="4"/>
      <c r="M14" s="4"/>
      <c r="N14" s="4"/>
      <c r="O14" s="4"/>
      <c r="P14" s="4"/>
      <c r="Q14" s="4"/>
      <c r="R14" s="4"/>
      <c r="S14" s="4"/>
      <c r="T14" s="4"/>
      <c r="U14" s="4"/>
      <c r="V14" s="4"/>
      <c r="W14" s="4"/>
      <c r="X14" s="4"/>
      <c r="Y14" s="4"/>
      <c r="Z14" s="4"/>
      <c r="AA14" s="4"/>
      <c r="AB14" s="4"/>
      <c r="AC14" s="4"/>
      <c r="AD14" s="4"/>
      <c r="AE14" s="4"/>
    </row>
    <row r="15" spans="1:36">
      <c r="A15" s="28"/>
      <c r="B15" s="28"/>
      <c r="C15" s="28"/>
      <c r="D15" s="28"/>
      <c r="E15" s="28"/>
      <c r="F15" s="28"/>
      <c r="G15" s="28"/>
      <c r="H15" s="28"/>
      <c r="I15" s="28"/>
      <c r="J15" s="28"/>
      <c r="K15" s="28"/>
      <c r="L15" s="28"/>
      <c r="M15" s="28"/>
      <c r="N15" s="28"/>
      <c r="O15" s="28"/>
      <c r="P15" s="28"/>
      <c r="Q15" s="287" t="s">
        <v>18</v>
      </c>
      <c r="R15" s="287"/>
      <c r="S15" s="28"/>
      <c r="T15" s="28"/>
      <c r="U15" s="28"/>
      <c r="V15" s="28"/>
      <c r="W15" s="28"/>
      <c r="X15" s="27"/>
      <c r="Y15" s="28"/>
      <c r="Z15" s="28"/>
      <c r="AA15" s="28"/>
      <c r="AB15" s="28"/>
      <c r="AC15" s="28"/>
      <c r="AD15" s="28"/>
      <c r="AE15" s="28"/>
      <c r="AF15" s="26"/>
      <c r="AG15" s="26"/>
      <c r="AH15" s="26"/>
    </row>
    <row r="16" spans="1:36" ht="14.15" customHeight="1">
      <c r="A16" s="284" t="s">
        <v>5</v>
      </c>
      <c r="B16" s="284"/>
      <c r="C16" s="284"/>
      <c r="D16" s="284"/>
      <c r="E16" s="284"/>
      <c r="F16" s="284"/>
      <c r="G16" s="284"/>
      <c r="H16" s="284"/>
      <c r="I16" s="284"/>
      <c r="J16" s="284"/>
      <c r="K16" s="4"/>
      <c r="L16" s="4"/>
      <c r="M16" s="4"/>
      <c r="N16" s="4"/>
      <c r="O16" s="4"/>
      <c r="P16" s="4"/>
      <c r="Q16" s="4"/>
      <c r="R16" s="4"/>
      <c r="S16" s="4"/>
      <c r="T16" s="4"/>
      <c r="U16" s="4"/>
      <c r="V16" s="4"/>
      <c r="W16" s="4"/>
      <c r="X16" s="4"/>
      <c r="Y16" s="4"/>
      <c r="Z16" s="4"/>
      <c r="AA16" s="4"/>
      <c r="AB16" s="4"/>
      <c r="AC16" s="4"/>
      <c r="AD16" s="4"/>
      <c r="AE16" s="4"/>
    </row>
    <row r="17" spans="1:47" ht="20.149999999999999" customHeight="1">
      <c r="A17" s="284" t="s">
        <v>16</v>
      </c>
      <c r="B17" s="284"/>
      <c r="C17" s="284"/>
      <c r="D17" s="284"/>
      <c r="E17" s="284"/>
      <c r="F17" s="284"/>
      <c r="G17" s="284"/>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J17" s="36" t="str">
        <f>IF(H17="","←未入力箇所があります","")</f>
        <v>←未入力箇所があります</v>
      </c>
    </row>
    <row r="18" spans="1:47" ht="20.149999999999999" customHeight="1">
      <c r="A18" s="284" t="s">
        <v>17</v>
      </c>
      <c r="B18" s="284"/>
      <c r="C18" s="284"/>
      <c r="D18" s="284"/>
      <c r="E18" s="284"/>
      <c r="F18" s="284"/>
      <c r="G18" s="284"/>
      <c r="H18" s="12" t="s">
        <v>107</v>
      </c>
      <c r="I18" s="12"/>
      <c r="J18" s="12"/>
      <c r="K18" s="301"/>
      <c r="L18" s="301"/>
      <c r="M18" s="301"/>
      <c r="N18" s="301"/>
      <c r="O18" s="301"/>
      <c r="P18" s="301"/>
      <c r="Q18" s="301"/>
      <c r="R18" s="301"/>
      <c r="S18" s="301"/>
      <c r="T18" s="301"/>
      <c r="U18" s="301"/>
      <c r="V18" s="301"/>
      <c r="W18" s="301"/>
      <c r="X18" s="301"/>
      <c r="Y18" s="301"/>
      <c r="Z18" s="301"/>
      <c r="AA18" s="301"/>
      <c r="AB18" s="301"/>
      <c r="AC18" s="301"/>
      <c r="AD18" s="301"/>
      <c r="AE18" s="301"/>
      <c r="AJ18" s="36" t="str">
        <f>IF(K18="","←未入力箇所があります","")</f>
        <v>←未入力箇所があります</v>
      </c>
    </row>
    <row r="19" spans="1:47" ht="14.15" customHeight="1">
      <c r="A19" s="16" t="s">
        <v>19</v>
      </c>
      <c r="B19" s="4"/>
      <c r="C19" s="4"/>
      <c r="D19" s="4"/>
      <c r="E19" s="4"/>
      <c r="F19" s="4"/>
      <c r="G19" s="4"/>
      <c r="H19" s="4"/>
      <c r="I19" s="4"/>
      <c r="J19" s="4"/>
      <c r="K19" s="4"/>
      <c r="L19" s="4"/>
      <c r="M19" s="4"/>
      <c r="N19" s="275" t="str">
        <f>IF(O20="その他","【","")</f>
        <v/>
      </c>
      <c r="O19" s="284"/>
      <c r="P19" s="284"/>
      <c r="Q19" s="284"/>
      <c r="R19" s="284"/>
      <c r="S19" s="284"/>
      <c r="T19" s="284"/>
      <c r="U19" s="284"/>
      <c r="V19" s="284"/>
      <c r="W19" s="284"/>
      <c r="X19" s="284"/>
      <c r="Y19" s="284"/>
      <c r="Z19" s="284"/>
      <c r="AA19" s="284"/>
      <c r="AB19" s="284"/>
      <c r="AC19" s="284"/>
      <c r="AD19" s="284"/>
      <c r="AE19" s="284"/>
      <c r="AF19" s="284"/>
      <c r="AG19" s="276" t="str">
        <f>IF(O20="その他","】","")</f>
        <v/>
      </c>
      <c r="AJ19" s="36" t="str">
        <f>IF(AND(B20="□",B21="□",B22="□",B24="□"),"←未入力箇所があります（□にチェック）",IF(OR(O20="その他",P21="その他",O23="その他"),"←用途『その他』の詳細を【　】に記入してください",""))</f>
        <v>←未入力箇所があります（□にチェック）</v>
      </c>
    </row>
    <row r="20" spans="1:47" ht="20.149999999999999" customHeight="1">
      <c r="A20" s="16"/>
      <c r="B20" s="23" t="s">
        <v>61</v>
      </c>
      <c r="C20" s="16" t="s">
        <v>0</v>
      </c>
      <c r="D20" s="4"/>
      <c r="E20" s="4"/>
      <c r="F20" s="4"/>
      <c r="G20" s="4"/>
      <c r="H20" s="4"/>
      <c r="I20" s="4"/>
      <c r="J20" s="4"/>
      <c r="K20" s="4"/>
      <c r="L20" s="4"/>
      <c r="M20" s="295" t="s">
        <v>22</v>
      </c>
      <c r="N20" s="295"/>
      <c r="O20" s="286"/>
      <c r="P20" s="286"/>
      <c r="Q20" s="286"/>
      <c r="R20" s="285" t="s">
        <v>23</v>
      </c>
      <c r="S20" s="285"/>
      <c r="T20" s="285"/>
      <c r="U20" s="286"/>
      <c r="V20" s="286"/>
      <c r="W20" s="296" t="s">
        <v>24</v>
      </c>
      <c r="X20" s="296"/>
      <c r="Y20" s="296"/>
      <c r="Z20" s="296"/>
      <c r="AA20" s="296"/>
      <c r="AB20" s="296"/>
      <c r="AC20" s="296"/>
      <c r="AD20" s="296"/>
      <c r="AE20" s="286"/>
      <c r="AF20" s="286"/>
      <c r="AG20" s="10" t="s">
        <v>56</v>
      </c>
      <c r="AH20" s="4"/>
      <c r="AJ20" s="36" t="str">
        <f>IF(B20="□","",IF(OR(O20="",U20="",AE20=""),"←未入力箇所があります",IF(AE20&lt;80,"届出対象外です！（80㎡以上が届出対象）","")))</f>
        <v/>
      </c>
      <c r="AL20" s="5"/>
      <c r="AM20" s="4"/>
      <c r="AN20" s="4"/>
      <c r="AO20" s="4"/>
      <c r="AP20" s="4"/>
      <c r="AQ20" s="4"/>
      <c r="AR20" s="4"/>
      <c r="AS20" s="4"/>
      <c r="AT20" s="4"/>
      <c r="AU20" s="4"/>
    </row>
    <row r="21" spans="1:47" ht="20.149999999999999" customHeight="1">
      <c r="B21" s="23" t="s">
        <v>61</v>
      </c>
      <c r="C21" s="4" t="s">
        <v>20</v>
      </c>
      <c r="D21" s="16"/>
      <c r="E21" s="16"/>
      <c r="F21" s="16"/>
      <c r="G21" s="16"/>
      <c r="H21" s="16"/>
      <c r="I21" s="16"/>
      <c r="J21" s="16"/>
      <c r="K21" s="4"/>
      <c r="L21" s="4"/>
      <c r="M21" s="24"/>
      <c r="N21" s="285" t="s">
        <v>22</v>
      </c>
      <c r="O21" s="285"/>
      <c r="P21" s="286"/>
      <c r="Q21" s="286"/>
      <c r="R21" s="286"/>
      <c r="S21" s="285" t="s">
        <v>23</v>
      </c>
      <c r="T21" s="285"/>
      <c r="U21" s="285"/>
      <c r="V21" s="286"/>
      <c r="W21" s="286"/>
      <c r="X21" s="296" t="s">
        <v>24</v>
      </c>
      <c r="Y21" s="296"/>
      <c r="Z21" s="296"/>
      <c r="AA21" s="296"/>
      <c r="AB21" s="296"/>
      <c r="AC21" s="296"/>
      <c r="AD21" s="296"/>
      <c r="AE21" s="296"/>
      <c r="AF21" s="286"/>
      <c r="AG21" s="286"/>
      <c r="AH21" s="29" t="s">
        <v>25</v>
      </c>
      <c r="AJ21" s="36" t="str">
        <f>IF(B21="□","",IF(OR(P21="",V21="",AF21=""),"←未入力箇所があります",IF(AF21&lt;500,"届出対象外です！（500㎡以上が届出対象）","")))</f>
        <v/>
      </c>
      <c r="AL21" s="4"/>
      <c r="AM21" s="5"/>
      <c r="AN21" s="5"/>
      <c r="AO21" s="5"/>
      <c r="AP21" s="5"/>
      <c r="AQ21" s="5"/>
      <c r="AR21" s="5"/>
      <c r="AS21" s="5"/>
      <c r="AT21" s="5"/>
      <c r="AU21" s="5"/>
    </row>
    <row r="22" spans="1:47" ht="20.149999999999999" customHeight="1">
      <c r="B22" s="23" t="s">
        <v>61</v>
      </c>
      <c r="C22" s="4" t="s">
        <v>21</v>
      </c>
      <c r="D22" s="4"/>
      <c r="E22" s="4"/>
      <c r="F22" s="4"/>
      <c r="G22" s="4"/>
      <c r="H22" s="4"/>
      <c r="I22" s="4"/>
      <c r="J22" s="4"/>
      <c r="K22" s="4"/>
      <c r="L22" s="4"/>
      <c r="M22" s="10"/>
      <c r="N22" s="10"/>
      <c r="O22" s="10"/>
      <c r="P22" s="10"/>
      <c r="Q22" s="10"/>
      <c r="R22" s="10"/>
      <c r="S22" s="10"/>
      <c r="T22" s="10"/>
      <c r="U22" s="10"/>
      <c r="V22" s="10"/>
      <c r="W22" s="10"/>
      <c r="X22" s="10"/>
      <c r="Y22" s="10"/>
      <c r="Z22" s="10"/>
      <c r="AA22" s="10"/>
      <c r="AB22" s="10"/>
      <c r="AC22" s="10"/>
      <c r="AD22" s="10"/>
      <c r="AE22" s="10"/>
      <c r="AF22" s="24"/>
      <c r="AG22" s="24"/>
      <c r="AL22" s="4"/>
      <c r="AM22" s="4"/>
      <c r="AN22" s="4"/>
      <c r="AO22" s="4"/>
      <c r="AP22" s="4"/>
      <c r="AQ22" s="4"/>
      <c r="AR22" s="4"/>
      <c r="AS22" s="4"/>
      <c r="AT22" s="4"/>
      <c r="AU22" s="4"/>
    </row>
    <row r="23" spans="1:47" ht="20.149999999999999" customHeight="1">
      <c r="A23" s="16"/>
      <c r="B23" s="16"/>
      <c r="C23" s="16"/>
      <c r="D23" s="16"/>
      <c r="E23" s="16"/>
      <c r="F23" s="16"/>
      <c r="G23" s="16"/>
      <c r="H23" s="16"/>
      <c r="I23" s="16"/>
      <c r="J23" s="16"/>
      <c r="K23" s="4"/>
      <c r="L23" s="4"/>
      <c r="M23" s="285" t="s">
        <v>22</v>
      </c>
      <c r="N23" s="285"/>
      <c r="O23" s="286"/>
      <c r="P23" s="286"/>
      <c r="Q23" s="286"/>
      <c r="R23" s="285" t="s">
        <v>23</v>
      </c>
      <c r="S23" s="285"/>
      <c r="T23" s="285"/>
      <c r="U23" s="286"/>
      <c r="V23" s="286"/>
      <c r="W23" s="296" t="s">
        <v>26</v>
      </c>
      <c r="X23" s="296"/>
      <c r="Y23" s="296"/>
      <c r="Z23" s="296"/>
      <c r="AA23" s="306"/>
      <c r="AB23" s="306"/>
      <c r="AC23" s="306"/>
      <c r="AD23" s="306"/>
      <c r="AE23" s="306"/>
      <c r="AF23" s="12" t="s">
        <v>27</v>
      </c>
      <c r="AG23" s="12"/>
      <c r="AH23" s="4"/>
      <c r="AJ23" s="36" t="str">
        <f>IF(B22="□","",IF(OR(O23="",U23="",AA23=""),"←未入力箇所があります",IF(AA23&lt;10000,"届出対象外です！（1億円以上が届出対象）","")))</f>
        <v/>
      </c>
    </row>
    <row r="24" spans="1:47" ht="20.149999999999999" customHeight="1">
      <c r="B24" s="23" t="s">
        <v>61</v>
      </c>
      <c r="C24" s="6" t="s">
        <v>28</v>
      </c>
      <c r="M24" s="24"/>
      <c r="N24" s="24"/>
      <c r="O24" s="24"/>
      <c r="P24" s="24"/>
      <c r="Q24" s="24"/>
      <c r="R24" s="24"/>
      <c r="S24" s="24"/>
      <c r="T24" s="24"/>
      <c r="U24" s="24"/>
      <c r="V24" s="24"/>
      <c r="W24" s="296" t="s">
        <v>29</v>
      </c>
      <c r="X24" s="296"/>
      <c r="Y24" s="296"/>
      <c r="Z24" s="296"/>
      <c r="AA24" s="305"/>
      <c r="AB24" s="305"/>
      <c r="AC24" s="305"/>
      <c r="AD24" s="305"/>
      <c r="AE24" s="305"/>
      <c r="AF24" s="13" t="s">
        <v>27</v>
      </c>
      <c r="AG24" s="13"/>
      <c r="AJ24" s="36" t="str">
        <f>IF(B24="□","",IF(AA24="","←未入力箇所があります",IF(AA24&lt;500,"届出対象外です！（500万円以上が届出対象）","")))</f>
        <v/>
      </c>
    </row>
    <row r="25" spans="1:47" ht="14.15" customHeight="1">
      <c r="A25" s="6" t="s">
        <v>58</v>
      </c>
      <c r="J25" s="23" t="s">
        <v>61</v>
      </c>
      <c r="K25" s="14" t="s">
        <v>30</v>
      </c>
      <c r="L25" s="14"/>
      <c r="M25" s="23" t="s">
        <v>61</v>
      </c>
      <c r="N25" s="14" t="s">
        <v>31</v>
      </c>
      <c r="O25" s="14"/>
      <c r="P25" s="14"/>
      <c r="AJ25" s="36" t="str">
        <f>IF(AND(J25="□",M25="□"),"←未入力箇所があります（□にチェック）",IF(M25="■","自主施工に該当するかどうか提出前にお問い合わせください（0942-30-9241）",""))</f>
        <v>←未入力箇所があります（□にチェック）</v>
      </c>
    </row>
    <row r="26" spans="1:47" ht="6" customHeight="1"/>
    <row r="27" spans="1:47" ht="14.15" customHeight="1">
      <c r="A27" s="14" t="s">
        <v>6</v>
      </c>
      <c r="B27" s="14"/>
      <c r="C27" s="14"/>
      <c r="D27" s="14"/>
      <c r="E27" s="14"/>
      <c r="F27" s="14"/>
      <c r="G27" s="14"/>
      <c r="H27" s="14"/>
      <c r="I27" s="14"/>
      <c r="J27" s="14"/>
    </row>
    <row r="28" spans="1:47" ht="12" customHeight="1">
      <c r="A28" s="9" t="s">
        <v>14</v>
      </c>
      <c r="D28" s="24"/>
      <c r="E28" s="24"/>
      <c r="F28" s="24"/>
      <c r="G28" s="10"/>
      <c r="H28" s="10"/>
      <c r="I28" s="10"/>
      <c r="J28" s="24"/>
      <c r="K28" s="24"/>
      <c r="L28" s="24"/>
      <c r="M28" s="24"/>
      <c r="N28" s="24"/>
      <c r="O28" s="24"/>
      <c r="P28" s="24"/>
      <c r="Q28" s="288" t="s">
        <v>52</v>
      </c>
      <c r="R28" s="288"/>
      <c r="S28" s="286"/>
      <c r="T28" s="286"/>
      <c r="U28" s="286"/>
      <c r="V28" s="286"/>
      <c r="W28" s="286"/>
      <c r="X28" s="286"/>
      <c r="Y28" s="286"/>
      <c r="Z28" s="286"/>
      <c r="AA28" s="286"/>
      <c r="AB28" s="286"/>
      <c r="AC28" s="286"/>
      <c r="AD28" s="286"/>
      <c r="AE28" s="286"/>
      <c r="AF28" s="286"/>
      <c r="AG28" s="286"/>
      <c r="AJ28" s="36" t="str">
        <f>IF(M25="■","",IF(S28="","←未入力箇所があります",""))</f>
        <v>←未入力箇所があります</v>
      </c>
    </row>
    <row r="29" spans="1:47" ht="22" customHeight="1">
      <c r="A29" s="6" t="s">
        <v>53</v>
      </c>
      <c r="D29" s="24"/>
      <c r="E29" s="24"/>
      <c r="F29" s="24"/>
      <c r="G29" s="24"/>
      <c r="H29" s="24"/>
      <c r="I29" s="24"/>
      <c r="J29" s="24"/>
      <c r="K29" s="24"/>
      <c r="L29" s="24"/>
      <c r="M29" s="24"/>
      <c r="N29" s="24"/>
      <c r="O29" s="24"/>
      <c r="P29" s="24"/>
      <c r="Q29" s="24"/>
      <c r="R29" s="286"/>
      <c r="S29" s="286"/>
      <c r="T29" s="286"/>
      <c r="U29" s="286"/>
      <c r="V29" s="286"/>
      <c r="W29" s="286"/>
      <c r="X29" s="286"/>
      <c r="Y29" s="286"/>
      <c r="Z29" s="286"/>
      <c r="AA29" s="286"/>
      <c r="AB29" s="286"/>
      <c r="AC29" s="286"/>
      <c r="AD29" s="286"/>
      <c r="AE29" s="286"/>
      <c r="AF29" s="286"/>
      <c r="AG29" s="286"/>
      <c r="AJ29" s="36" t="str">
        <f>IF(M25="■","",IF(R29="","←未入力箇所があります",""))</f>
        <v>←未入力箇所があります</v>
      </c>
    </row>
    <row r="30" spans="1:47" ht="14.15" customHeight="1">
      <c r="B30" s="10"/>
      <c r="C30" s="10"/>
      <c r="D30" s="12" t="s">
        <v>90</v>
      </c>
      <c r="E30" s="12"/>
      <c r="F30" s="12"/>
      <c r="G30" s="12"/>
      <c r="H30" s="286"/>
      <c r="I30" s="286"/>
      <c r="J30" s="286"/>
      <c r="K30" s="286"/>
      <c r="L30" s="12" t="s">
        <v>91</v>
      </c>
      <c r="M30" s="12"/>
      <c r="N30" s="12" t="s">
        <v>92</v>
      </c>
      <c r="O30" s="12"/>
      <c r="P30" s="12"/>
      <c r="Q30" s="297"/>
      <c r="R30" s="297"/>
      <c r="S30" s="297"/>
      <c r="T30" s="297"/>
      <c r="U30" s="297"/>
      <c r="V30" s="297"/>
      <c r="W30" s="297"/>
      <c r="X30" s="297"/>
      <c r="Y30" s="297"/>
      <c r="Z30" s="297"/>
      <c r="AA30" s="24"/>
      <c r="AB30" s="24"/>
      <c r="AC30" s="24"/>
      <c r="AD30" s="24"/>
      <c r="AE30" s="24"/>
      <c r="AF30" s="24"/>
      <c r="AG30" s="24"/>
      <c r="AJ30" s="36" t="str">
        <f>IF(M25="■","",IF(AND(H30&lt;&gt;"",Q30&lt;&gt;""),"","←未入力箇所があります"))</f>
        <v>←未入力箇所があります</v>
      </c>
    </row>
    <row r="31" spans="1:47" ht="20.149999999999999" customHeight="1">
      <c r="A31" s="6" t="s">
        <v>32</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24"/>
      <c r="AG31" s="24"/>
      <c r="AJ31" s="36" t="str">
        <f>IF(M25="■","",IF(D31="","←未入力箇所があります",""))</f>
        <v>←未入力箇所があります</v>
      </c>
    </row>
    <row r="32" spans="1:47" ht="14.15" customHeight="1">
      <c r="A32" s="6" t="s">
        <v>7</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J32" s="36" t="str">
        <f>IF(M25="■","",IF(AND(B33="□",B36="□"),"←未入力箇所があります（□にチェック）",""))</f>
        <v>←未入力箇所があります（□にチェック）</v>
      </c>
    </row>
    <row r="33" spans="1:36" ht="15.5" customHeight="1">
      <c r="B33" s="32" t="s">
        <v>61</v>
      </c>
      <c r="C33" s="24" t="s">
        <v>33</v>
      </c>
      <c r="D33" s="24"/>
      <c r="E33" s="24"/>
      <c r="F33" s="24"/>
      <c r="G33" s="24"/>
      <c r="H33" s="24"/>
      <c r="I33" s="24"/>
      <c r="J33" s="24" t="s">
        <v>61</v>
      </c>
      <c r="K33" s="24" t="s">
        <v>62</v>
      </c>
      <c r="L33" s="24"/>
      <c r="M33" s="24"/>
      <c r="N33" s="24"/>
      <c r="O33" s="10"/>
      <c r="P33" s="10"/>
      <c r="Q33" s="10"/>
      <c r="R33" s="10"/>
      <c r="S33" s="10"/>
      <c r="T33" s="10"/>
      <c r="U33" s="10"/>
      <c r="V33" s="10"/>
      <c r="W33" s="10"/>
      <c r="X33" s="10"/>
      <c r="Y33" s="24"/>
      <c r="Z33" s="24"/>
      <c r="AA33" s="24"/>
      <c r="AB33" s="24"/>
      <c r="AC33" s="24"/>
      <c r="AD33" s="24"/>
      <c r="AE33" s="24"/>
      <c r="AF33" s="24"/>
      <c r="AG33" s="24"/>
      <c r="AH33" s="24"/>
    </row>
    <row r="34" spans="1:36" ht="15.5" customHeight="1">
      <c r="B34" s="24"/>
      <c r="C34" s="288" t="s">
        <v>34</v>
      </c>
      <c r="D34" s="288"/>
      <c r="E34" s="288"/>
      <c r="F34" s="288"/>
      <c r="G34" s="285"/>
      <c r="H34" s="285"/>
      <c r="I34" s="285"/>
      <c r="J34" s="24" t="s">
        <v>61</v>
      </c>
      <c r="K34" s="24" t="s">
        <v>63</v>
      </c>
      <c r="L34" s="24"/>
      <c r="M34" s="24"/>
      <c r="N34" s="24"/>
      <c r="O34" s="12" t="s">
        <v>93</v>
      </c>
      <c r="P34" s="286" t="str">
        <f>IF(J33="■","特",IF(J34="■","般",""))</f>
        <v/>
      </c>
      <c r="Q34" s="286"/>
      <c r="R34" s="12" t="s">
        <v>94</v>
      </c>
      <c r="S34" s="286"/>
      <c r="T34" s="286"/>
      <c r="U34" s="12" t="s">
        <v>91</v>
      </c>
      <c r="V34" s="286"/>
      <c r="W34" s="286"/>
      <c r="X34" s="286"/>
      <c r="Y34" s="304" t="s">
        <v>36</v>
      </c>
      <c r="Z34" s="304"/>
      <c r="AA34" s="286"/>
      <c r="AB34" s="286"/>
      <c r="AC34" s="286"/>
      <c r="AD34" s="286"/>
      <c r="AE34" s="286"/>
      <c r="AF34" s="288" t="s">
        <v>37</v>
      </c>
      <c r="AG34" s="288"/>
      <c r="AH34" s="288"/>
      <c r="AJ34" s="36" t="str">
        <f>IF(OR(M25="■",B36="■"),"",IF(AND(B20="■",AA34="その他"),"この許可区分では解体工事はできません！",IF(AND(J33="■",S34&lt;&gt;"",V34&lt;&gt;"",AA34&lt;&gt;""),"",IF(AND(J34="■",G34&lt;&gt;"",S34&lt;&gt;"",V34&lt;&gt;"",AA34&lt;&gt;""),"","←未入力箇所があります"))))</f>
        <v>←未入力箇所があります</v>
      </c>
    </row>
    <row r="35" spans="1:36" ht="18" customHeight="1">
      <c r="B35" s="24"/>
      <c r="C35" s="288" t="s">
        <v>38</v>
      </c>
      <c r="D35" s="288"/>
      <c r="E35" s="288"/>
      <c r="F35" s="288"/>
      <c r="G35" s="288"/>
      <c r="H35" s="288"/>
      <c r="I35" s="288"/>
      <c r="J35" s="288"/>
      <c r="K35" s="288"/>
      <c r="L35" s="288"/>
      <c r="M35" s="286"/>
      <c r="N35" s="286"/>
      <c r="O35" s="286"/>
      <c r="P35" s="286"/>
      <c r="Q35" s="286"/>
      <c r="R35" s="286"/>
      <c r="S35" s="286"/>
      <c r="T35" s="286"/>
      <c r="U35" s="286"/>
      <c r="V35" s="286"/>
      <c r="W35" s="286"/>
      <c r="X35" s="286"/>
      <c r="Y35" s="286"/>
      <c r="Z35" s="24"/>
      <c r="AA35" s="24"/>
      <c r="AB35" s="24"/>
      <c r="AC35" s="24"/>
      <c r="AD35" s="24"/>
      <c r="AE35" s="24"/>
      <c r="AF35" s="24"/>
      <c r="AG35" s="24"/>
      <c r="AH35" s="24"/>
      <c r="AJ35" s="36" t="str">
        <f>IF(OR(M25="■",B36="■"),"",IF(M35="","←未入力箇所があります",""))</f>
        <v>←未入力箇所があります</v>
      </c>
    </row>
    <row r="36" spans="1:36" ht="14.15" customHeight="1">
      <c r="B36" s="32" t="s">
        <v>61</v>
      </c>
      <c r="C36" s="24" t="s">
        <v>39</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1:36" ht="16" customHeight="1">
      <c r="B37" s="24"/>
      <c r="C37" s="288" t="s">
        <v>40</v>
      </c>
      <c r="D37" s="288"/>
      <c r="E37" s="288"/>
      <c r="F37" s="288"/>
      <c r="G37" s="288"/>
      <c r="H37" s="288"/>
      <c r="I37" s="285"/>
      <c r="J37" s="285"/>
      <c r="K37" s="285"/>
      <c r="L37" s="24" t="s">
        <v>42</v>
      </c>
      <c r="M37" s="24"/>
      <c r="N37" s="286"/>
      <c r="O37" s="286"/>
      <c r="P37" s="286"/>
      <c r="Q37" s="286"/>
      <c r="R37" s="286"/>
      <c r="S37" s="286"/>
      <c r="T37" s="286"/>
      <c r="U37" s="24" t="s">
        <v>35</v>
      </c>
      <c r="V37" s="24"/>
      <c r="W37" s="24"/>
      <c r="X37" s="24"/>
      <c r="Y37" s="24"/>
      <c r="Z37" s="24"/>
      <c r="AA37" s="24"/>
      <c r="AB37" s="24"/>
      <c r="AC37" s="24"/>
      <c r="AD37" s="24"/>
      <c r="AE37" s="24"/>
      <c r="AF37" s="24"/>
      <c r="AG37" s="24"/>
      <c r="AH37" s="24"/>
      <c r="AJ37" s="36" t="str">
        <f>IF(M25="■","",IF(B33="■","",IF(I37="福岡県以外","この登録では福岡県内の解体工事はできません！",IF(OR(I37="",N37=""),"←未入力箇所があります",""))))</f>
        <v>←未入力箇所があります</v>
      </c>
    </row>
    <row r="38" spans="1:36" ht="16" customHeight="1">
      <c r="C38" s="288" t="s">
        <v>41</v>
      </c>
      <c r="D38" s="288"/>
      <c r="E38" s="288"/>
      <c r="F38" s="288"/>
      <c r="G38" s="288"/>
      <c r="H38" s="288"/>
      <c r="I38" s="286"/>
      <c r="J38" s="286"/>
      <c r="K38" s="286"/>
      <c r="L38" s="286"/>
      <c r="M38" s="286"/>
      <c r="N38" s="286"/>
      <c r="O38" s="286"/>
      <c r="P38" s="286"/>
      <c r="Q38" s="286"/>
      <c r="R38" s="286"/>
      <c r="S38" s="286"/>
      <c r="T38" s="286"/>
      <c r="U38" s="24"/>
      <c r="V38" s="24"/>
      <c r="W38" s="24"/>
      <c r="X38" s="24"/>
      <c r="Y38" s="24"/>
      <c r="Z38" s="24"/>
      <c r="AA38" s="24"/>
      <c r="AB38" s="24"/>
      <c r="AC38" s="24"/>
      <c r="AD38" s="24"/>
      <c r="AE38" s="24"/>
      <c r="AF38" s="24"/>
      <c r="AG38" s="24"/>
      <c r="AH38" s="24"/>
      <c r="AJ38" s="36" t="str">
        <f>IF(M25="■","",IF(B33="■","",IF(I38&lt;&gt;"","","←未入力箇所があります")))</f>
        <v>←未入力箇所があります</v>
      </c>
    </row>
    <row r="39" spans="1:36" ht="6" customHeight="1"/>
    <row r="40" spans="1:36" ht="14.15" customHeight="1">
      <c r="A40" s="6" t="s">
        <v>8</v>
      </c>
    </row>
    <row r="41" spans="1:36" ht="14.15" customHeight="1">
      <c r="A41" s="6" t="s">
        <v>9</v>
      </c>
    </row>
    <row r="42" spans="1:36" ht="14.15" customHeight="1">
      <c r="B42" s="10"/>
      <c r="C42" s="299" t="s">
        <v>111</v>
      </c>
      <c r="D42" s="299"/>
      <c r="F42" s="300"/>
      <c r="G42" s="300"/>
      <c r="H42" s="39" t="s">
        <v>110</v>
      </c>
      <c r="I42" s="38"/>
      <c r="J42" s="39" t="s">
        <v>109</v>
      </c>
      <c r="K42" s="38"/>
      <c r="L42" s="39" t="s">
        <v>108</v>
      </c>
      <c r="AJ42" s="36" t="str">
        <f>IF(M25="■","",IF(OR(F42="",I42="",K42="",),"←未入力箇所があります",""))</f>
        <v>←未入力箇所があります</v>
      </c>
    </row>
    <row r="43" spans="1:36" ht="6" customHeight="1"/>
    <row r="44" spans="1:36" ht="14.15" customHeight="1">
      <c r="A44" s="303" t="s">
        <v>10</v>
      </c>
      <c r="B44" s="303"/>
      <c r="C44" s="303"/>
      <c r="D44" s="303"/>
      <c r="E44" s="303"/>
      <c r="F44" s="303"/>
      <c r="G44" s="303"/>
      <c r="H44" s="303"/>
      <c r="I44" s="303"/>
      <c r="J44" s="303"/>
    </row>
    <row r="45" spans="1:36" ht="12" customHeight="1">
      <c r="C45" s="6" t="s">
        <v>48</v>
      </c>
    </row>
    <row r="46" spans="1:36" ht="12" customHeight="1">
      <c r="C46" s="6" t="s">
        <v>49</v>
      </c>
      <c r="AJ46" s="41"/>
    </row>
    <row r="47" spans="1:36" ht="12" customHeight="1">
      <c r="C47" s="6" t="s">
        <v>50</v>
      </c>
      <c r="AJ47" s="41"/>
    </row>
    <row r="48" spans="1:36" ht="12" customHeight="1">
      <c r="C48" s="6" t="s">
        <v>51</v>
      </c>
      <c r="AJ48" s="41"/>
    </row>
    <row r="49" spans="1:36" ht="6" customHeight="1"/>
    <row r="50" spans="1:36" ht="14.15" customHeight="1">
      <c r="A50" s="6" t="s">
        <v>11</v>
      </c>
      <c r="AC50" s="4"/>
      <c r="AJ50" s="41"/>
    </row>
    <row r="51" spans="1:36" ht="12" customHeight="1">
      <c r="A51" s="7"/>
      <c r="B51" s="296" t="s">
        <v>95</v>
      </c>
      <c r="C51" s="296"/>
      <c r="D51" s="296"/>
      <c r="E51" s="296"/>
      <c r="F51" s="296"/>
      <c r="G51" s="296"/>
      <c r="H51" s="296"/>
      <c r="I51" s="296"/>
      <c r="J51" s="296"/>
      <c r="K51" s="296"/>
      <c r="L51" s="296"/>
      <c r="M51" s="296"/>
      <c r="N51" s="296"/>
      <c r="O51" s="6" t="s">
        <v>43</v>
      </c>
      <c r="U51" s="40"/>
      <c r="V51" s="40"/>
      <c r="X51" s="299" t="s">
        <v>111</v>
      </c>
      <c r="Y51" s="299"/>
      <c r="AA51" s="300"/>
      <c r="AB51" s="300"/>
      <c r="AC51" s="39" t="s">
        <v>110</v>
      </c>
      <c r="AD51" s="38"/>
      <c r="AE51" s="39" t="s">
        <v>109</v>
      </c>
      <c r="AF51" s="38"/>
      <c r="AG51" s="39" t="s">
        <v>108</v>
      </c>
      <c r="AJ51" s="36" t="str">
        <f>IF(OR(AA51="",AD51="",AF51=""),"←未入力箇所があります",IF(('CSV（久留米市）'!D12&gt;='CSV（久留米市）'!D9),"","着手予定日が間違っていませんか？（届出日の１週間後から着手可能）"))</f>
        <v>←未入力箇所があります</v>
      </c>
    </row>
    <row r="52" spans="1:36" ht="12" customHeight="1">
      <c r="A52" s="7"/>
      <c r="B52" s="302"/>
      <c r="C52" s="302"/>
      <c r="D52" s="302"/>
      <c r="E52" s="302"/>
      <c r="F52" s="302"/>
      <c r="G52" s="302"/>
      <c r="H52" s="302"/>
      <c r="I52" s="302"/>
      <c r="J52" s="302"/>
      <c r="K52" s="302"/>
      <c r="L52" s="302"/>
      <c r="M52" s="302"/>
      <c r="N52" s="302"/>
      <c r="O52" s="6" t="s">
        <v>44</v>
      </c>
      <c r="U52" s="40"/>
      <c r="V52" s="40"/>
      <c r="X52" s="299" t="s">
        <v>111</v>
      </c>
      <c r="Y52" s="299"/>
      <c r="AA52" s="300"/>
      <c r="AB52" s="300"/>
      <c r="AC52" s="39" t="s">
        <v>110</v>
      </c>
      <c r="AD52" s="38"/>
      <c r="AE52" s="39" t="s">
        <v>109</v>
      </c>
      <c r="AF52" s="38"/>
      <c r="AG52" s="39" t="s">
        <v>108</v>
      </c>
      <c r="AJ52" s="36" t="str">
        <f>IF(OR(AA52="",AD52="",AF52=""),"←未入力箇所があります","")</f>
        <v>←未入力箇所があります</v>
      </c>
    </row>
    <row r="53" spans="1:36" ht="22.5" customHeight="1">
      <c r="A53" s="11"/>
      <c r="B53" s="292" t="s">
        <v>46</v>
      </c>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row>
    <row r="54" spans="1:36" ht="14.15" customHeight="1">
      <c r="A54" s="8" t="s">
        <v>12</v>
      </c>
      <c r="B54" s="9"/>
      <c r="D54" s="8" t="s">
        <v>55</v>
      </c>
    </row>
    <row r="55" spans="1:36" ht="14.15" customHeight="1">
      <c r="A55" s="8"/>
      <c r="D55" s="9" t="s">
        <v>13</v>
      </c>
    </row>
    <row r="56" spans="1:36" ht="20.149999999999999" customHeight="1">
      <c r="A56" s="30" t="s">
        <v>54</v>
      </c>
      <c r="B56" s="30"/>
      <c r="C56" s="30"/>
      <c r="D56" s="30"/>
      <c r="E56" s="30"/>
      <c r="F56" s="30"/>
      <c r="G56" s="30"/>
      <c r="H56" s="30"/>
      <c r="I56" s="30"/>
      <c r="J56" s="30"/>
    </row>
    <row r="57" spans="1:36" ht="14.15" customHeight="1"/>
    <row r="58" spans="1:36" ht="14.15" customHeight="1"/>
  </sheetData>
  <mergeCells count="73">
    <mergeCell ref="X52:Y52"/>
    <mergeCell ref="AA52:AB52"/>
    <mergeCell ref="C42:D42"/>
    <mergeCell ref="F42:G42"/>
    <mergeCell ref="X4:Y4"/>
    <mergeCell ref="N21:O21"/>
    <mergeCell ref="W24:Z24"/>
    <mergeCell ref="AA24:AE24"/>
    <mergeCell ref="K18:AE18"/>
    <mergeCell ref="W20:AD20"/>
    <mergeCell ref="W23:Z23"/>
    <mergeCell ref="AA23:AE23"/>
    <mergeCell ref="AA4:AB4"/>
    <mergeCell ref="L8:O8"/>
    <mergeCell ref="U8:AD8"/>
    <mergeCell ref="L10:O10"/>
    <mergeCell ref="U10:AD10"/>
    <mergeCell ref="O19:AF19"/>
    <mergeCell ref="H9:AD9"/>
    <mergeCell ref="H11:AD11"/>
    <mergeCell ref="B51:N52"/>
    <mergeCell ref="C35:L35"/>
    <mergeCell ref="A44:J44"/>
    <mergeCell ref="D31:AE31"/>
    <mergeCell ref="C34:F34"/>
    <mergeCell ref="G34:I34"/>
    <mergeCell ref="Y34:Z34"/>
    <mergeCell ref="N37:T37"/>
    <mergeCell ref="I38:T38"/>
    <mergeCell ref="AA34:AE34"/>
    <mergeCell ref="M35:Y35"/>
    <mergeCell ref="C37:H37"/>
    <mergeCell ref="R29:AG29"/>
    <mergeCell ref="Q28:R28"/>
    <mergeCell ref="C38:H38"/>
    <mergeCell ref="I37:K37"/>
    <mergeCell ref="X51:Y51"/>
    <mergeCell ref="AA51:AB51"/>
    <mergeCell ref="S34:T34"/>
    <mergeCell ref="V34:X34"/>
    <mergeCell ref="P34:Q34"/>
    <mergeCell ref="B53:AH53"/>
    <mergeCell ref="A7:Q7"/>
    <mergeCell ref="R7:AG7"/>
    <mergeCell ref="S21:U21"/>
    <mergeCell ref="AF34:AH34"/>
    <mergeCell ref="M20:N20"/>
    <mergeCell ref="O20:Q20"/>
    <mergeCell ref="V21:W21"/>
    <mergeCell ref="AE20:AF20"/>
    <mergeCell ref="AF21:AG21"/>
    <mergeCell ref="X21:AE21"/>
    <mergeCell ref="R20:T20"/>
    <mergeCell ref="S28:AG28"/>
    <mergeCell ref="H30:K30"/>
    <mergeCell ref="Q30:Z30"/>
    <mergeCell ref="A10:F10"/>
    <mergeCell ref="N2:U2"/>
    <mergeCell ref="A16:J16"/>
    <mergeCell ref="A18:G18"/>
    <mergeCell ref="M23:N23"/>
    <mergeCell ref="O23:Q23"/>
    <mergeCell ref="Q15:R15"/>
    <mergeCell ref="A17:G17"/>
    <mergeCell ref="R6:S6"/>
    <mergeCell ref="U23:V23"/>
    <mergeCell ref="T6:AG6"/>
    <mergeCell ref="H17:AE17"/>
    <mergeCell ref="A4:K5"/>
    <mergeCell ref="H6:J6"/>
    <mergeCell ref="P21:R21"/>
    <mergeCell ref="R23:T23"/>
    <mergeCell ref="U20:V20"/>
  </mergeCells>
  <phoneticPr fontId="1"/>
  <conditionalFormatting sqref="O20 U20 AE20">
    <cfRule type="expression" dxfId="95" priority="19">
      <formula>$B$20="■"</formula>
    </cfRule>
  </conditionalFormatting>
  <conditionalFormatting sqref="AF21:AG21">
    <cfRule type="expression" dxfId="94" priority="18">
      <formula>$B$21="■"</formula>
    </cfRule>
  </conditionalFormatting>
  <conditionalFormatting sqref="AA23:AE23">
    <cfRule type="expression" dxfId="93" priority="17">
      <formula>$B$22="■"</formula>
    </cfRule>
  </conditionalFormatting>
  <conditionalFormatting sqref="AA24:AE24">
    <cfRule type="expression" dxfId="92" priority="16">
      <formula>$B$24="■"</formula>
    </cfRule>
  </conditionalFormatting>
  <conditionalFormatting sqref="S28:AG28 R29:AG29 Q30:Z30 H30:K30 D31:AE31 B33 B36">
    <cfRule type="expression" dxfId="91" priority="15">
      <formula>$J$25="■"</formula>
    </cfRule>
  </conditionalFormatting>
  <conditionalFormatting sqref="J33:J34">
    <cfRule type="expression" dxfId="90" priority="14">
      <formula>$B$33="■"</formula>
    </cfRule>
  </conditionalFormatting>
  <conditionalFormatting sqref="S34:T34 V34:X34 AA34:AE34 M35">
    <cfRule type="expression" dxfId="89" priority="11">
      <formula>$J$33="■"</formula>
    </cfRule>
  </conditionalFormatting>
  <conditionalFormatting sqref="G34:I34 S34:T34 V34:X34 AA34:AE34 M35">
    <cfRule type="expression" dxfId="88" priority="10">
      <formula>$J$34="■"</formula>
    </cfRule>
  </conditionalFormatting>
  <conditionalFormatting sqref="I37:K37 N37:T37 I38:T38">
    <cfRule type="expression" dxfId="87" priority="9">
      <formula>$B$36="■"</formula>
    </cfRule>
  </conditionalFormatting>
  <conditionalFormatting sqref="L10:O10 U10:AD10 H11:AD11">
    <cfRule type="expression" dxfId="86" priority="8">
      <formula>AND($L$8&lt;&gt;"",$U$8&lt;&gt;"",$H$9&lt;&gt;"")</formula>
    </cfRule>
  </conditionalFormatting>
  <conditionalFormatting sqref="O19:AF19">
    <cfRule type="expression" dxfId="85" priority="7">
      <formula>$O$20="その他"</formula>
    </cfRule>
  </conditionalFormatting>
  <conditionalFormatting sqref="P21:R21">
    <cfRule type="expression" dxfId="84" priority="4">
      <formula>$B$21="■"</formula>
    </cfRule>
  </conditionalFormatting>
  <conditionalFormatting sqref="V21">
    <cfRule type="expression" dxfId="83" priority="3">
      <formula>$B$21="■"</formula>
    </cfRule>
  </conditionalFormatting>
  <conditionalFormatting sqref="O23:Q23">
    <cfRule type="expression" dxfId="82" priority="2">
      <formula>$B$22="■"</formula>
    </cfRule>
  </conditionalFormatting>
  <conditionalFormatting sqref="U23">
    <cfRule type="expression" dxfId="81" priority="1">
      <formula>$B$22="■"</formula>
    </cfRule>
  </conditionalFormatting>
  <dataValidations count="5">
    <dataValidation type="list" allowBlank="1" showInputMessage="1" showErrorMessage="1" sqref="B20:B22 B24 J25 M25 B33 B36 J33:J34">
      <formula1>"□,■"</formula1>
    </dataValidation>
    <dataValidation type="list" allowBlank="1" showInputMessage="1" showErrorMessage="1" sqref="AA34:AE34">
      <formula1>"建築,土木,解体,その他"</formula1>
    </dataValidation>
    <dataValidation type="list" allowBlank="1" showInputMessage="1" showErrorMessage="1" sqref="I37:K37">
      <formula1>"福岡県,福岡県以外"</formula1>
    </dataValidation>
    <dataValidation type="list" allowBlank="1" showInputMessage="1" showErrorMessage="1" sqref="O20:Q20 P21:R21 O23:Q23">
      <formula1>"住宅,共同住宅,倉庫,店舗兼住宅,事務所,工場,店舗,その他"</formula1>
    </dataValidation>
    <dataValidation type="list" allowBlank="1" showInputMessage="1" showErrorMessage="1" sqref="U20:V20 V21:W21 U23:V23">
      <formula1>"1,2,3,4,5,6,7,8,9,10～,地下1,地下2,地下3～"</formula1>
    </dataValidation>
  </dataValidations>
  <printOptions horizontalCentered="1"/>
  <pageMargins left="0.78740157480314965" right="0.51181102362204722" top="0.55118110236220474" bottom="0.31496062992125984" header="0.51181102362204722" footer="0.43307086614173229"/>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Z62"/>
  <sheetViews>
    <sheetView view="pageBreakPreview" zoomScaleNormal="100" zoomScaleSheetLayoutView="100" workbookViewId="0">
      <selection activeCell="J3" sqref="J3"/>
    </sheetView>
  </sheetViews>
  <sheetFormatPr defaultColWidth="2.6328125" defaultRowHeight="12"/>
  <cols>
    <col min="1" max="1" width="3.36328125" style="3" customWidth="1"/>
    <col min="2" max="4" width="2.6328125" style="3" customWidth="1"/>
    <col min="5" max="5" width="4.6328125" style="3" customWidth="1"/>
    <col min="6" max="6" width="2.6328125" style="3" customWidth="1"/>
    <col min="7" max="8" width="2.08984375" style="3" customWidth="1"/>
    <col min="9" max="16" width="2.6328125" style="3" customWidth="1"/>
    <col min="17" max="17" width="3.6328125" style="3" customWidth="1"/>
    <col min="18" max="18" width="4.08984375" style="3" customWidth="1"/>
    <col min="19" max="23" width="2.6328125" style="3" customWidth="1"/>
    <col min="24" max="24" width="1.6328125" style="3" customWidth="1"/>
    <col min="25" max="29" width="2.6328125" style="3" customWidth="1"/>
    <col min="30" max="30" width="2.08984375" style="3" customWidth="1"/>
    <col min="31" max="34" width="2.6328125" style="3" customWidth="1"/>
    <col min="35" max="35" width="1.90625" style="3" customWidth="1"/>
    <col min="36" max="36" width="2.36328125" style="47" customWidth="1"/>
    <col min="37" max="16384" width="2.6328125" style="3"/>
  </cols>
  <sheetData>
    <row r="1" spans="1:36" ht="15" customHeight="1" thickBot="1">
      <c r="A1" s="45" t="s">
        <v>114</v>
      </c>
      <c r="B1" s="43"/>
      <c r="AH1" s="46" t="s">
        <v>1</v>
      </c>
    </row>
    <row r="2" spans="1:36" ht="14.25" customHeight="1" thickBot="1">
      <c r="Z2" s="309" t="s">
        <v>0</v>
      </c>
      <c r="AA2" s="310"/>
      <c r="AB2" s="310"/>
      <c r="AC2" s="310"/>
      <c r="AD2" s="310"/>
      <c r="AE2" s="310"/>
      <c r="AF2" s="310"/>
      <c r="AG2" s="310"/>
      <c r="AH2" s="311"/>
      <c r="AJ2" s="37" t="s">
        <v>96</v>
      </c>
    </row>
    <row r="3" spans="1:36" ht="19.5" thickBot="1">
      <c r="A3" s="48"/>
      <c r="B3" s="48"/>
      <c r="C3" s="48"/>
      <c r="D3" s="48"/>
      <c r="E3" s="48"/>
      <c r="F3" s="48"/>
      <c r="G3" s="48"/>
      <c r="H3" s="48"/>
      <c r="I3" s="48"/>
      <c r="J3" s="48"/>
      <c r="K3" s="312" t="s">
        <v>115</v>
      </c>
      <c r="L3" s="312"/>
      <c r="M3" s="312"/>
      <c r="N3" s="312"/>
      <c r="O3" s="312"/>
      <c r="P3" s="312"/>
      <c r="Q3" s="312"/>
      <c r="R3" s="312"/>
      <c r="S3" s="312"/>
      <c r="T3" s="312"/>
      <c r="U3" s="312"/>
      <c r="V3" s="312"/>
      <c r="W3" s="312"/>
      <c r="X3" s="48"/>
      <c r="Y3" s="48"/>
      <c r="Z3" s="48"/>
      <c r="AA3" s="48"/>
      <c r="AB3" s="48"/>
      <c r="AC3" s="48"/>
      <c r="AD3" s="48"/>
      <c r="AE3" s="48"/>
      <c r="AF3" s="48"/>
      <c r="AG3" s="48"/>
      <c r="AH3" s="48"/>
    </row>
    <row r="4" spans="1:36" s="45" customFormat="1" ht="13" customHeight="1">
      <c r="A4" s="313" t="s">
        <v>116</v>
      </c>
      <c r="B4" s="314"/>
      <c r="C4" s="314"/>
      <c r="D4" s="314"/>
      <c r="E4" s="314"/>
      <c r="F4" s="314"/>
      <c r="G4" s="314"/>
      <c r="H4" s="314"/>
      <c r="I4" s="315"/>
      <c r="J4" s="49" t="s">
        <v>61</v>
      </c>
      <c r="K4" s="319" t="s">
        <v>117</v>
      </c>
      <c r="L4" s="319"/>
      <c r="M4" s="50"/>
      <c r="N4" s="49" t="s">
        <v>118</v>
      </c>
      <c r="O4" s="319" t="s">
        <v>119</v>
      </c>
      <c r="P4" s="319"/>
      <c r="Q4" s="319"/>
      <c r="R4" s="319"/>
      <c r="S4" s="319"/>
      <c r="T4" s="319"/>
      <c r="U4" s="319"/>
      <c r="V4" s="319"/>
      <c r="W4" s="49" t="s">
        <v>61</v>
      </c>
      <c r="X4" s="319" t="s">
        <v>120</v>
      </c>
      <c r="Y4" s="319"/>
      <c r="Z4" s="319"/>
      <c r="AA4" s="319"/>
      <c r="AB4" s="319"/>
      <c r="AC4" s="319"/>
      <c r="AD4" s="319"/>
      <c r="AE4" s="319"/>
      <c r="AF4" s="51"/>
      <c r="AG4" s="51"/>
      <c r="AH4" s="52"/>
      <c r="AJ4" s="53" t="str">
        <f>IF(AND(J4="□",N4="□",W4="□",J5="□",N5="□",W5="□"),"←未入力箇所があります（□にチェック）",IF(AND(W5="■",AB5=""),"←未入力箇所があります（　）に内容を記入",""))</f>
        <v>←未入力箇所があります（□にチェック）</v>
      </c>
    </row>
    <row r="5" spans="1:36" s="45" customFormat="1" ht="13" customHeight="1" thickBot="1">
      <c r="A5" s="316"/>
      <c r="B5" s="317"/>
      <c r="C5" s="317"/>
      <c r="D5" s="317"/>
      <c r="E5" s="317"/>
      <c r="F5" s="317"/>
      <c r="G5" s="317"/>
      <c r="H5" s="317"/>
      <c r="I5" s="318"/>
      <c r="J5" s="54" t="s">
        <v>118</v>
      </c>
      <c r="K5" s="320" t="s">
        <v>121</v>
      </c>
      <c r="L5" s="320"/>
      <c r="M5" s="320"/>
      <c r="N5" s="54" t="s">
        <v>61</v>
      </c>
      <c r="O5" s="320" t="s">
        <v>122</v>
      </c>
      <c r="P5" s="320"/>
      <c r="Q5" s="320"/>
      <c r="R5" s="320"/>
      <c r="S5" s="320"/>
      <c r="T5" s="320"/>
      <c r="U5" s="320"/>
      <c r="V5" s="320"/>
      <c r="W5" s="54" t="s">
        <v>61</v>
      </c>
      <c r="X5" s="320" t="s">
        <v>123</v>
      </c>
      <c r="Y5" s="320"/>
      <c r="Z5" s="320"/>
      <c r="AA5" s="320"/>
      <c r="AB5" s="321"/>
      <c r="AC5" s="321"/>
      <c r="AD5" s="321"/>
      <c r="AE5" s="321"/>
      <c r="AF5" s="321"/>
      <c r="AG5" s="321"/>
      <c r="AH5" s="55" t="s">
        <v>91</v>
      </c>
      <c r="AJ5" s="47"/>
    </row>
    <row r="6" spans="1:36" s="43" customFormat="1" ht="17.149999999999999" customHeight="1">
      <c r="A6" s="325" t="s">
        <v>124</v>
      </c>
      <c r="B6" s="326"/>
      <c r="C6" s="327"/>
      <c r="D6" s="334" t="s">
        <v>125</v>
      </c>
      <c r="E6" s="334"/>
      <c r="F6" s="334"/>
      <c r="G6" s="334"/>
      <c r="H6" s="334"/>
      <c r="I6" s="335"/>
      <c r="J6" s="338" t="s">
        <v>126</v>
      </c>
      <c r="K6" s="339"/>
      <c r="L6" s="339"/>
      <c r="M6" s="340"/>
      <c r="N6" s="340"/>
      <c r="O6" s="339" t="s">
        <v>127</v>
      </c>
      <c r="P6" s="339"/>
      <c r="Q6" s="339"/>
      <c r="R6" s="340"/>
      <c r="S6" s="340"/>
      <c r="T6" s="56" t="s">
        <v>128</v>
      </c>
      <c r="U6" s="56"/>
      <c r="V6" s="56"/>
      <c r="W6" s="56"/>
      <c r="X6" s="56"/>
      <c r="Y6" s="56"/>
      <c r="Z6" s="56"/>
      <c r="AA6" s="56"/>
      <c r="AB6" s="56"/>
      <c r="AC6" s="56"/>
      <c r="AD6" s="56"/>
      <c r="AE6" s="56"/>
      <c r="AF6" s="56"/>
      <c r="AG6" s="56"/>
      <c r="AH6" s="57"/>
      <c r="AJ6" s="53" t="str">
        <f>IF(OR(M6="",R6=""),"←未入力箇所があります","")</f>
        <v>←未入力箇所があります</v>
      </c>
    </row>
    <row r="7" spans="1:36" s="43" customFormat="1" ht="17.149999999999999" customHeight="1">
      <c r="A7" s="328"/>
      <c r="B7" s="329"/>
      <c r="C7" s="330"/>
      <c r="D7" s="336"/>
      <c r="E7" s="336"/>
      <c r="F7" s="336"/>
      <c r="G7" s="336"/>
      <c r="H7" s="336"/>
      <c r="I7" s="337"/>
      <c r="J7" s="341" t="s">
        <v>129</v>
      </c>
      <c r="K7" s="342"/>
      <c r="L7" s="342"/>
      <c r="M7" s="58" t="s">
        <v>93</v>
      </c>
      <c r="N7" s="342"/>
      <c r="O7" s="342"/>
      <c r="P7" s="342"/>
      <c r="Q7" s="342"/>
      <c r="R7" s="342"/>
      <c r="S7" s="342"/>
      <c r="T7" s="342"/>
      <c r="U7" s="342"/>
      <c r="V7" s="342"/>
      <c r="W7" s="342"/>
      <c r="X7" s="342"/>
      <c r="Y7" s="342"/>
      <c r="Z7" s="342"/>
      <c r="AA7" s="342"/>
      <c r="AB7" s="342"/>
      <c r="AC7" s="342"/>
      <c r="AD7" s="342"/>
      <c r="AE7" s="342"/>
      <c r="AF7" s="342"/>
      <c r="AG7" s="342"/>
      <c r="AH7" s="59" t="s">
        <v>91</v>
      </c>
      <c r="AJ7" s="47"/>
    </row>
    <row r="8" spans="1:36" s="43" customFormat="1" ht="13" customHeight="1">
      <c r="A8" s="328"/>
      <c r="B8" s="329"/>
      <c r="C8" s="330"/>
      <c r="D8" s="343" t="s">
        <v>130</v>
      </c>
      <c r="E8" s="343"/>
      <c r="F8" s="343"/>
      <c r="G8" s="343"/>
      <c r="H8" s="343"/>
      <c r="I8" s="344"/>
      <c r="J8" s="347" t="s">
        <v>131</v>
      </c>
      <c r="K8" s="322"/>
      <c r="L8" s="322"/>
      <c r="M8" s="322"/>
      <c r="N8" s="322"/>
      <c r="O8" s="60" t="s">
        <v>61</v>
      </c>
      <c r="P8" s="322" t="s">
        <v>132</v>
      </c>
      <c r="Q8" s="322"/>
      <c r="R8" s="60" t="s">
        <v>61</v>
      </c>
      <c r="S8" s="322" t="s">
        <v>133</v>
      </c>
      <c r="T8" s="322"/>
      <c r="U8" s="322"/>
      <c r="V8" s="322"/>
      <c r="W8" s="60" t="s">
        <v>61</v>
      </c>
      <c r="X8" s="322" t="s">
        <v>134</v>
      </c>
      <c r="Y8" s="322"/>
      <c r="Z8" s="60" t="s">
        <v>61</v>
      </c>
      <c r="AA8" s="322" t="s">
        <v>135</v>
      </c>
      <c r="AB8" s="322"/>
      <c r="AC8" s="61" t="s">
        <v>61</v>
      </c>
      <c r="AD8" s="322" t="s">
        <v>136</v>
      </c>
      <c r="AE8" s="322"/>
      <c r="AF8" s="322"/>
      <c r="AG8" s="62"/>
      <c r="AH8" s="63"/>
      <c r="AJ8" s="53" t="str">
        <f>IF(AND(O8="□",R8="□",W8="□",Z8="□",AC8="□",M10=""),"←未入力箇所があります（□にチェック、周辺に施設がない場合は３行目の「その他」にチェックとその旨を記載）",IF(AND(AC8="■",AD9=""),"←未入力箇所があります（　）に内容を記入",""))</f>
        <v>←未入力箇所があります（□にチェック、周辺に施設がない場合は３行目の「その他」にチェックとその旨を記載）</v>
      </c>
    </row>
    <row r="9" spans="1:36" s="43" customFormat="1" ht="13" customHeight="1">
      <c r="A9" s="328"/>
      <c r="B9" s="329"/>
      <c r="C9" s="330"/>
      <c r="D9" s="334"/>
      <c r="E9" s="334"/>
      <c r="F9" s="334"/>
      <c r="G9" s="334"/>
      <c r="H9" s="334"/>
      <c r="I9" s="335"/>
      <c r="J9" s="64" t="s">
        <v>137</v>
      </c>
      <c r="K9" s="65"/>
      <c r="L9" s="65"/>
      <c r="M9" s="65"/>
      <c r="N9" s="65"/>
      <c r="O9" s="65"/>
      <c r="P9" s="65"/>
      <c r="Q9" s="65"/>
      <c r="R9" s="65"/>
      <c r="S9" s="323"/>
      <c r="T9" s="323"/>
      <c r="U9" s="65" t="s">
        <v>138</v>
      </c>
      <c r="V9" s="65"/>
      <c r="W9" s="66"/>
      <c r="X9" s="65"/>
      <c r="Y9" s="65"/>
      <c r="Z9" s="65"/>
      <c r="AA9" s="65"/>
      <c r="AB9" s="65"/>
      <c r="AC9" s="56" t="s">
        <v>93</v>
      </c>
      <c r="AD9" s="324"/>
      <c r="AE9" s="324"/>
      <c r="AF9" s="324"/>
      <c r="AG9" s="324"/>
      <c r="AH9" s="57" t="s">
        <v>91</v>
      </c>
      <c r="AJ9" s="53" t="str">
        <f>IF(S9="","←未入力箇所があります","")</f>
        <v>←未入力箇所があります</v>
      </c>
    </row>
    <row r="10" spans="1:36" s="43" customFormat="1" ht="13" customHeight="1" thickBot="1">
      <c r="A10" s="331"/>
      <c r="B10" s="332"/>
      <c r="C10" s="333"/>
      <c r="D10" s="345"/>
      <c r="E10" s="345"/>
      <c r="F10" s="345"/>
      <c r="G10" s="345"/>
      <c r="H10" s="345"/>
      <c r="I10" s="346"/>
      <c r="J10" s="67" t="s">
        <v>139</v>
      </c>
      <c r="K10" s="68"/>
      <c r="L10" s="69"/>
      <c r="M10" s="350"/>
      <c r="N10" s="350"/>
      <c r="O10" s="350"/>
      <c r="P10" s="350"/>
      <c r="Q10" s="350"/>
      <c r="R10" s="350"/>
      <c r="S10" s="350"/>
      <c r="T10" s="350"/>
      <c r="U10" s="350"/>
      <c r="V10" s="350"/>
      <c r="W10" s="350"/>
      <c r="X10" s="350"/>
      <c r="Y10" s="350"/>
      <c r="Z10" s="350"/>
      <c r="AA10" s="350"/>
      <c r="AB10" s="350"/>
      <c r="AC10" s="350"/>
      <c r="AD10" s="350"/>
      <c r="AE10" s="350"/>
      <c r="AF10" s="350"/>
      <c r="AG10" s="350"/>
      <c r="AH10" s="70" t="s">
        <v>91</v>
      </c>
      <c r="AJ10" s="53" t="str">
        <f>IF(AND(O8="□",R8="□",W8="□",Z8="□",AC8="□",M10=""),"←未入力箇所があります（周辺に施設がない場合はその旨を記載）","")</f>
        <v>←未入力箇所があります（周辺に施設がない場合はその旨を記載）</v>
      </c>
    </row>
    <row r="11" spans="1:36" s="43" customFormat="1" ht="16" customHeight="1">
      <c r="A11" s="351" t="s">
        <v>140</v>
      </c>
      <c r="B11" s="352"/>
      <c r="C11" s="353"/>
      <c r="D11" s="360"/>
      <c r="E11" s="360"/>
      <c r="F11" s="360"/>
      <c r="G11" s="360"/>
      <c r="H11" s="360"/>
      <c r="I11" s="361"/>
      <c r="J11" s="362" t="s">
        <v>141</v>
      </c>
      <c r="K11" s="363"/>
      <c r="L11" s="363"/>
      <c r="M11" s="363"/>
      <c r="N11" s="363"/>
      <c r="O11" s="363"/>
      <c r="P11" s="363"/>
      <c r="Q11" s="363"/>
      <c r="R11" s="363"/>
      <c r="S11" s="363"/>
      <c r="T11" s="363"/>
      <c r="U11" s="364"/>
      <c r="V11" s="362" t="s">
        <v>142</v>
      </c>
      <c r="W11" s="363"/>
      <c r="X11" s="363"/>
      <c r="Y11" s="363"/>
      <c r="Z11" s="363"/>
      <c r="AA11" s="363"/>
      <c r="AB11" s="363"/>
      <c r="AC11" s="363"/>
      <c r="AD11" s="363"/>
      <c r="AE11" s="363"/>
      <c r="AF11" s="363"/>
      <c r="AG11" s="363"/>
      <c r="AH11" s="365"/>
      <c r="AJ11" s="71"/>
    </row>
    <row r="12" spans="1:36" s="43" customFormat="1" ht="13" customHeight="1">
      <c r="A12" s="354"/>
      <c r="B12" s="355"/>
      <c r="C12" s="356"/>
      <c r="D12" s="343" t="s">
        <v>143</v>
      </c>
      <c r="E12" s="343"/>
      <c r="F12" s="343"/>
      <c r="G12" s="343"/>
      <c r="H12" s="343"/>
      <c r="I12" s="344"/>
      <c r="J12" s="347" t="s">
        <v>143</v>
      </c>
      <c r="K12" s="322"/>
      <c r="L12" s="322"/>
      <c r="M12" s="322"/>
      <c r="N12" s="60" t="s">
        <v>61</v>
      </c>
      <c r="O12" s="322" t="s">
        <v>144</v>
      </c>
      <c r="P12" s="322"/>
      <c r="Q12" s="60" t="s">
        <v>61</v>
      </c>
      <c r="R12" s="322" t="s">
        <v>145</v>
      </c>
      <c r="S12" s="322"/>
      <c r="T12" s="322"/>
      <c r="U12" s="62"/>
      <c r="V12" s="347"/>
      <c r="W12" s="322"/>
      <c r="X12" s="322"/>
      <c r="Y12" s="322"/>
      <c r="Z12" s="322"/>
      <c r="AA12" s="322"/>
      <c r="AB12" s="322"/>
      <c r="AC12" s="322"/>
      <c r="AD12" s="322"/>
      <c r="AE12" s="322"/>
      <c r="AF12" s="322"/>
      <c r="AG12" s="322"/>
      <c r="AH12" s="366"/>
      <c r="AJ12" s="53" t="str">
        <f>IF(AND(N12="□",Q12="□"),"←未入力箇所があります（□にチェック）",IF(AND(Q12="■",V12=""),"←未入力箇所があります（右欄に内容を記入）",""))</f>
        <v>←未入力箇所があります（□にチェック）</v>
      </c>
    </row>
    <row r="13" spans="1:36" s="43" customFormat="1" ht="13" customHeight="1">
      <c r="A13" s="354"/>
      <c r="B13" s="355"/>
      <c r="C13" s="356"/>
      <c r="D13" s="336"/>
      <c r="E13" s="336"/>
      <c r="F13" s="336"/>
      <c r="G13" s="336"/>
      <c r="H13" s="336"/>
      <c r="I13" s="337"/>
      <c r="J13" s="341" t="s">
        <v>139</v>
      </c>
      <c r="K13" s="342"/>
      <c r="L13" s="342"/>
      <c r="M13" s="348"/>
      <c r="N13" s="348"/>
      <c r="O13" s="348"/>
      <c r="P13" s="348"/>
      <c r="Q13" s="348"/>
      <c r="R13" s="348"/>
      <c r="S13" s="348"/>
      <c r="T13" s="348"/>
      <c r="U13" s="72" t="s">
        <v>91</v>
      </c>
      <c r="V13" s="367"/>
      <c r="W13" s="368"/>
      <c r="X13" s="368"/>
      <c r="Y13" s="368"/>
      <c r="Z13" s="368"/>
      <c r="AA13" s="368"/>
      <c r="AB13" s="368"/>
      <c r="AC13" s="368"/>
      <c r="AD13" s="368"/>
      <c r="AE13" s="368"/>
      <c r="AF13" s="368"/>
      <c r="AG13" s="368"/>
      <c r="AH13" s="369"/>
      <c r="AJ13" s="47"/>
    </row>
    <row r="14" spans="1:36" s="43" customFormat="1" ht="13" customHeight="1">
      <c r="A14" s="354"/>
      <c r="B14" s="355"/>
      <c r="C14" s="356"/>
      <c r="D14" s="343" t="s">
        <v>146</v>
      </c>
      <c r="E14" s="343"/>
      <c r="F14" s="343"/>
      <c r="G14" s="343"/>
      <c r="H14" s="343"/>
      <c r="I14" s="344"/>
      <c r="J14" s="347" t="s">
        <v>147</v>
      </c>
      <c r="K14" s="322"/>
      <c r="L14" s="322"/>
      <c r="M14" s="60" t="s">
        <v>61</v>
      </c>
      <c r="N14" s="322" t="s">
        <v>148</v>
      </c>
      <c r="O14" s="322"/>
      <c r="P14" s="349"/>
      <c r="Q14" s="349"/>
      <c r="R14" s="349"/>
      <c r="S14" s="73" t="s">
        <v>91</v>
      </c>
      <c r="T14" s="60" t="s">
        <v>61</v>
      </c>
      <c r="U14" s="62" t="s">
        <v>149</v>
      </c>
      <c r="V14" s="347"/>
      <c r="W14" s="322"/>
      <c r="X14" s="322"/>
      <c r="Y14" s="322"/>
      <c r="Z14" s="322"/>
      <c r="AA14" s="322"/>
      <c r="AB14" s="322"/>
      <c r="AC14" s="322"/>
      <c r="AD14" s="322"/>
      <c r="AE14" s="322"/>
      <c r="AF14" s="322"/>
      <c r="AG14" s="322"/>
      <c r="AH14" s="366"/>
      <c r="AJ14" s="53" t="str">
        <f>IF(AND(M14="□",T14="□"),"←未入力箇所があります（□にチェック）",IF(AND(M14="■",V14=""),"←未入力箇所があります（　）と右欄に内容を記入",""))</f>
        <v>←未入力箇所があります（□にチェック）</v>
      </c>
    </row>
    <row r="15" spans="1:36" s="43" customFormat="1" ht="13" customHeight="1">
      <c r="A15" s="354"/>
      <c r="B15" s="355"/>
      <c r="C15" s="356"/>
      <c r="D15" s="334"/>
      <c r="E15" s="334"/>
      <c r="F15" s="334"/>
      <c r="G15" s="334"/>
      <c r="H15" s="334"/>
      <c r="I15" s="335"/>
      <c r="J15" s="380" t="s">
        <v>150</v>
      </c>
      <c r="K15" s="381"/>
      <c r="L15" s="381"/>
      <c r="M15" s="381"/>
      <c r="N15" s="381"/>
      <c r="O15" s="381"/>
      <c r="P15" s="381"/>
      <c r="Q15" s="383"/>
      <c r="R15" s="383"/>
      <c r="S15" s="65" t="s">
        <v>138</v>
      </c>
      <c r="T15" s="65"/>
      <c r="U15" s="65"/>
      <c r="V15" s="380"/>
      <c r="W15" s="381"/>
      <c r="X15" s="381"/>
      <c r="Y15" s="381"/>
      <c r="Z15" s="381"/>
      <c r="AA15" s="381"/>
      <c r="AB15" s="381"/>
      <c r="AC15" s="381"/>
      <c r="AD15" s="381"/>
      <c r="AE15" s="381"/>
      <c r="AF15" s="381"/>
      <c r="AG15" s="381"/>
      <c r="AH15" s="382"/>
      <c r="AJ15" s="53" t="str">
        <f>IF(Q15="","←未入力箇所があります","")</f>
        <v>←未入力箇所があります</v>
      </c>
    </row>
    <row r="16" spans="1:36" s="43" customFormat="1" ht="13" customHeight="1">
      <c r="A16" s="354"/>
      <c r="B16" s="355"/>
      <c r="C16" s="356"/>
      <c r="D16" s="334"/>
      <c r="E16" s="334"/>
      <c r="F16" s="334"/>
      <c r="G16" s="334"/>
      <c r="H16" s="334"/>
      <c r="I16" s="335"/>
      <c r="J16" s="380" t="s">
        <v>151</v>
      </c>
      <c r="K16" s="381"/>
      <c r="L16" s="381"/>
      <c r="M16" s="74" t="s">
        <v>61</v>
      </c>
      <c r="N16" s="75" t="s">
        <v>152</v>
      </c>
      <c r="O16" s="74" t="s">
        <v>61</v>
      </c>
      <c r="P16" s="75" t="s">
        <v>149</v>
      </c>
      <c r="Q16" s="65"/>
      <c r="R16" s="65"/>
      <c r="S16" s="65"/>
      <c r="T16" s="65"/>
      <c r="U16" s="65"/>
      <c r="V16" s="380"/>
      <c r="W16" s="381"/>
      <c r="X16" s="381"/>
      <c r="Y16" s="381"/>
      <c r="Z16" s="381"/>
      <c r="AA16" s="381"/>
      <c r="AB16" s="381"/>
      <c r="AC16" s="381"/>
      <c r="AD16" s="381"/>
      <c r="AE16" s="381"/>
      <c r="AF16" s="381"/>
      <c r="AG16" s="381"/>
      <c r="AH16" s="382"/>
      <c r="AJ16" s="53" t="str">
        <f>IF(AND(M16="□",O16="□"),"←未入力箇所があります（□にチェック）",IF(AND(M16="■",V16=""),"←未入力箇所があります（右欄に内容を記入）",""))</f>
        <v>←未入力箇所があります（□にチェック）</v>
      </c>
    </row>
    <row r="17" spans="1:52" s="43" customFormat="1" ht="13" customHeight="1">
      <c r="A17" s="354"/>
      <c r="B17" s="355"/>
      <c r="C17" s="356"/>
      <c r="D17" s="336"/>
      <c r="E17" s="336"/>
      <c r="F17" s="336"/>
      <c r="G17" s="336"/>
      <c r="H17" s="336"/>
      <c r="I17" s="337"/>
      <c r="J17" s="380" t="s">
        <v>139</v>
      </c>
      <c r="K17" s="381"/>
      <c r="L17" s="381"/>
      <c r="M17" s="384"/>
      <c r="N17" s="384"/>
      <c r="O17" s="384"/>
      <c r="P17" s="384"/>
      <c r="Q17" s="384"/>
      <c r="R17" s="384"/>
      <c r="S17" s="384"/>
      <c r="T17" s="384"/>
      <c r="U17" s="65" t="s">
        <v>91</v>
      </c>
      <c r="V17" s="367"/>
      <c r="W17" s="368"/>
      <c r="X17" s="368"/>
      <c r="Y17" s="368"/>
      <c r="Z17" s="368"/>
      <c r="AA17" s="368"/>
      <c r="AB17" s="368"/>
      <c r="AC17" s="368"/>
      <c r="AD17" s="368"/>
      <c r="AE17" s="368"/>
      <c r="AF17" s="368"/>
      <c r="AG17" s="368"/>
      <c r="AH17" s="369"/>
      <c r="AJ17" s="47"/>
    </row>
    <row r="18" spans="1:52" s="43" customFormat="1" ht="13" customHeight="1">
      <c r="A18" s="354"/>
      <c r="B18" s="355"/>
      <c r="C18" s="356"/>
      <c r="D18" s="343" t="s">
        <v>153</v>
      </c>
      <c r="E18" s="343"/>
      <c r="F18" s="343"/>
      <c r="G18" s="343"/>
      <c r="H18" s="343"/>
      <c r="I18" s="344"/>
      <c r="J18" s="76" t="s">
        <v>61</v>
      </c>
      <c r="K18" s="77" t="s">
        <v>152</v>
      </c>
      <c r="L18" s="371" t="s">
        <v>154</v>
      </c>
      <c r="M18" s="371"/>
      <c r="N18" s="371"/>
      <c r="O18" s="371"/>
      <c r="P18" s="371"/>
      <c r="Q18" s="371"/>
      <c r="R18" s="371"/>
      <c r="S18" s="371"/>
      <c r="T18" s="371"/>
      <c r="U18" s="372"/>
      <c r="V18" s="347"/>
      <c r="W18" s="322"/>
      <c r="X18" s="322"/>
      <c r="Y18" s="322"/>
      <c r="Z18" s="322"/>
      <c r="AA18" s="322"/>
      <c r="AB18" s="322"/>
      <c r="AC18" s="322"/>
      <c r="AD18" s="322"/>
      <c r="AE18" s="322"/>
      <c r="AF18" s="322"/>
      <c r="AG18" s="322"/>
      <c r="AH18" s="366"/>
      <c r="AJ18" s="53" t="str">
        <f>IF(AND(J18="□",J19="□"),"←未入力箇所があります（□にチェック）",IF(AND(J18="■",V18=""),"←未入力箇所があります（右欄に内容を記入）",""))</f>
        <v>←未入力箇所があります（□にチェック）</v>
      </c>
    </row>
    <row r="19" spans="1:52" s="43" customFormat="1" ht="13" customHeight="1">
      <c r="A19" s="354"/>
      <c r="B19" s="355"/>
      <c r="C19" s="356"/>
      <c r="D19" s="336"/>
      <c r="E19" s="336"/>
      <c r="F19" s="336"/>
      <c r="G19" s="336"/>
      <c r="H19" s="336"/>
      <c r="I19" s="337"/>
      <c r="J19" s="78" t="s">
        <v>61</v>
      </c>
      <c r="K19" s="72" t="s">
        <v>155</v>
      </c>
      <c r="L19" s="79"/>
      <c r="M19" s="373" t="s">
        <v>156</v>
      </c>
      <c r="N19" s="373"/>
      <c r="O19" s="373"/>
      <c r="P19" s="373"/>
      <c r="Q19" s="373"/>
      <c r="R19" s="373"/>
      <c r="S19" s="373"/>
      <c r="T19" s="373"/>
      <c r="U19" s="374"/>
      <c r="V19" s="367"/>
      <c r="W19" s="368"/>
      <c r="X19" s="368"/>
      <c r="Y19" s="368"/>
      <c r="Z19" s="368"/>
      <c r="AA19" s="368"/>
      <c r="AB19" s="368"/>
      <c r="AC19" s="368"/>
      <c r="AD19" s="368"/>
      <c r="AE19" s="368"/>
      <c r="AF19" s="368"/>
      <c r="AG19" s="368"/>
      <c r="AH19" s="369"/>
      <c r="AJ19" s="47"/>
    </row>
    <row r="20" spans="1:52" s="43" customFormat="1" ht="13" customHeight="1">
      <c r="A20" s="354"/>
      <c r="B20" s="355"/>
      <c r="C20" s="356"/>
      <c r="D20" s="343" t="s">
        <v>157</v>
      </c>
      <c r="E20" s="343"/>
      <c r="F20" s="343"/>
      <c r="G20" s="343"/>
      <c r="H20" s="343"/>
      <c r="I20" s="344"/>
      <c r="J20" s="76" t="s">
        <v>61</v>
      </c>
      <c r="K20" s="80" t="s">
        <v>152</v>
      </c>
      <c r="L20" s="81" t="s">
        <v>158</v>
      </c>
      <c r="M20" s="82"/>
      <c r="N20" s="82"/>
      <c r="O20" s="82"/>
      <c r="P20" s="82"/>
      <c r="Q20" s="82"/>
      <c r="R20" s="82"/>
      <c r="S20" s="82"/>
      <c r="T20" s="82"/>
      <c r="U20" s="83"/>
      <c r="V20" s="375"/>
      <c r="W20" s="371"/>
      <c r="X20" s="371"/>
      <c r="Y20" s="371"/>
      <c r="Z20" s="371"/>
      <c r="AA20" s="371"/>
      <c r="AB20" s="371"/>
      <c r="AC20" s="371"/>
      <c r="AD20" s="371"/>
      <c r="AE20" s="371"/>
      <c r="AF20" s="371"/>
      <c r="AG20" s="371"/>
      <c r="AH20" s="376"/>
      <c r="AJ20" s="53" t="str">
        <f>IF(AND(J20="□",J21="□"),"←未入力箇所があります（□にチェック）",IF(AND(J20="■",V20=""),"←未入力箇所があります（右欄に内容を記入）",""))</f>
        <v>←未入力箇所があります（□にチェック）</v>
      </c>
    </row>
    <row r="21" spans="1:52" s="43" customFormat="1" ht="12.75" customHeight="1">
      <c r="A21" s="354"/>
      <c r="B21" s="355"/>
      <c r="C21" s="356"/>
      <c r="D21" s="336"/>
      <c r="E21" s="336"/>
      <c r="F21" s="336"/>
      <c r="G21" s="336"/>
      <c r="H21" s="336"/>
      <c r="I21" s="337"/>
      <c r="J21" s="78" t="s">
        <v>118</v>
      </c>
      <c r="K21" s="72" t="s">
        <v>155</v>
      </c>
      <c r="L21" s="373" t="s">
        <v>159</v>
      </c>
      <c r="M21" s="373"/>
      <c r="N21" s="373"/>
      <c r="O21" s="373"/>
      <c r="P21" s="373"/>
      <c r="Q21" s="373"/>
      <c r="R21" s="373"/>
      <c r="S21" s="373"/>
      <c r="T21" s="373"/>
      <c r="U21" s="374"/>
      <c r="V21" s="377"/>
      <c r="W21" s="378"/>
      <c r="X21" s="378"/>
      <c r="Y21" s="378"/>
      <c r="Z21" s="378"/>
      <c r="AA21" s="378"/>
      <c r="AB21" s="378"/>
      <c r="AC21" s="378"/>
      <c r="AD21" s="378"/>
      <c r="AE21" s="378"/>
      <c r="AF21" s="378"/>
      <c r="AG21" s="378"/>
      <c r="AH21" s="379"/>
      <c r="AJ21" s="47"/>
      <c r="AK21" s="44"/>
      <c r="AL21" s="44"/>
      <c r="AM21" s="44"/>
      <c r="AN21" s="44"/>
      <c r="AO21" s="44"/>
      <c r="AP21" s="44"/>
      <c r="AQ21" s="44"/>
      <c r="AR21" s="44"/>
      <c r="AS21" s="44"/>
      <c r="AT21" s="44"/>
      <c r="AU21" s="44"/>
      <c r="AV21" s="44"/>
      <c r="AW21" s="44"/>
      <c r="AX21" s="44"/>
      <c r="AY21" s="44"/>
      <c r="AZ21" s="44"/>
    </row>
    <row r="22" spans="1:52" s="43" customFormat="1" ht="12.75" customHeight="1">
      <c r="A22" s="354"/>
      <c r="B22" s="355"/>
      <c r="C22" s="356"/>
      <c r="D22" s="415" t="s">
        <v>160</v>
      </c>
      <c r="E22" s="402" t="s">
        <v>161</v>
      </c>
      <c r="F22" s="391"/>
      <c r="G22" s="391"/>
      <c r="H22" s="391"/>
      <c r="I22" s="403"/>
      <c r="J22" s="76" t="s">
        <v>61</v>
      </c>
      <c r="K22" s="80" t="s">
        <v>152</v>
      </c>
      <c r="L22" s="66"/>
      <c r="M22" s="65" t="s">
        <v>162</v>
      </c>
      <c r="N22" s="65"/>
      <c r="O22" s="65"/>
      <c r="P22" s="65"/>
      <c r="Q22" s="65"/>
      <c r="R22" s="65"/>
      <c r="S22" s="65"/>
      <c r="T22" s="65"/>
      <c r="U22" s="84"/>
      <c r="V22" s="417" t="s">
        <v>61</v>
      </c>
      <c r="W22" s="418" t="s">
        <v>163</v>
      </c>
      <c r="X22" s="418"/>
      <c r="Y22" s="418"/>
      <c r="Z22" s="418"/>
      <c r="AA22" s="418"/>
      <c r="AB22" s="418"/>
      <c r="AC22" s="418"/>
      <c r="AD22" s="418"/>
      <c r="AE22" s="418"/>
      <c r="AF22" s="418"/>
      <c r="AG22" s="418"/>
      <c r="AH22" s="419"/>
      <c r="AJ22" s="53" t="str">
        <f>IF(AND(J22="□",J25="□"),"←未入力箇所があります（□にチェック）",IF(AND(J22="■",N23="□",Q23="□"),"←未入力箇所があります（□にチェック）",IF(OR(V22="□",V24="□"),"←未入力箇所があります（結果に関わらず説明・報告は必要です）","")))</f>
        <v>←未入力箇所があります（□にチェック）</v>
      </c>
      <c r="AK22" s="85"/>
      <c r="AL22" s="86"/>
      <c r="AM22" s="86"/>
      <c r="AN22" s="86"/>
      <c r="AO22" s="86"/>
      <c r="AP22" s="86"/>
      <c r="AQ22" s="86"/>
      <c r="AR22" s="86"/>
      <c r="AS22" s="86"/>
      <c r="AT22" s="86"/>
      <c r="AU22" s="86"/>
      <c r="AV22" s="86"/>
      <c r="AW22" s="86"/>
      <c r="AX22" s="44"/>
      <c r="AY22" s="44"/>
      <c r="AZ22" s="44"/>
    </row>
    <row r="23" spans="1:52" s="43" customFormat="1" ht="5.5" customHeight="1">
      <c r="A23" s="354"/>
      <c r="B23" s="355"/>
      <c r="C23" s="356"/>
      <c r="D23" s="416"/>
      <c r="E23" s="404"/>
      <c r="F23" s="355"/>
      <c r="G23" s="355"/>
      <c r="H23" s="355"/>
      <c r="I23" s="405"/>
      <c r="J23" s="87"/>
      <c r="K23" s="80"/>
      <c r="L23" s="66"/>
      <c r="M23" s="420" t="s">
        <v>93</v>
      </c>
      <c r="N23" s="421" t="s">
        <v>61</v>
      </c>
      <c r="O23" s="421" t="s">
        <v>152</v>
      </c>
      <c r="P23" s="65"/>
      <c r="Q23" s="421" t="s">
        <v>61</v>
      </c>
      <c r="R23" s="421" t="s">
        <v>155</v>
      </c>
      <c r="S23" s="370" t="s">
        <v>91</v>
      </c>
      <c r="T23" s="65"/>
      <c r="U23" s="84"/>
      <c r="V23" s="396"/>
      <c r="W23" s="398"/>
      <c r="X23" s="398"/>
      <c r="Y23" s="398"/>
      <c r="Z23" s="398"/>
      <c r="AA23" s="398"/>
      <c r="AB23" s="398"/>
      <c r="AC23" s="398"/>
      <c r="AD23" s="398"/>
      <c r="AE23" s="398"/>
      <c r="AF23" s="398"/>
      <c r="AG23" s="398"/>
      <c r="AH23" s="399"/>
      <c r="AJ23" s="47"/>
      <c r="AK23" s="85"/>
      <c r="AL23" s="86"/>
      <c r="AM23" s="86"/>
      <c r="AN23" s="86"/>
      <c r="AO23" s="86"/>
      <c r="AP23" s="86"/>
      <c r="AQ23" s="86"/>
      <c r="AR23" s="86"/>
      <c r="AS23" s="86"/>
      <c r="AT23" s="86"/>
      <c r="AU23" s="86"/>
      <c r="AV23" s="86"/>
      <c r="AW23" s="86"/>
      <c r="AX23" s="44"/>
      <c r="AY23" s="44"/>
      <c r="AZ23" s="44"/>
    </row>
    <row r="24" spans="1:52" s="43" customFormat="1" ht="7" customHeight="1">
      <c r="A24" s="354"/>
      <c r="B24" s="355"/>
      <c r="C24" s="356"/>
      <c r="D24" s="416"/>
      <c r="E24" s="404"/>
      <c r="F24" s="355"/>
      <c r="G24" s="355"/>
      <c r="H24" s="355"/>
      <c r="I24" s="405"/>
      <c r="J24" s="88"/>
      <c r="K24" s="65"/>
      <c r="L24" s="66"/>
      <c r="M24" s="420"/>
      <c r="N24" s="421"/>
      <c r="O24" s="421"/>
      <c r="P24" s="65"/>
      <c r="Q24" s="421"/>
      <c r="R24" s="421"/>
      <c r="S24" s="370"/>
      <c r="T24" s="65"/>
      <c r="U24" s="84"/>
      <c r="V24" s="396" t="s">
        <v>61</v>
      </c>
      <c r="W24" s="398" t="s">
        <v>164</v>
      </c>
      <c r="X24" s="398"/>
      <c r="Y24" s="398"/>
      <c r="Z24" s="398"/>
      <c r="AA24" s="398"/>
      <c r="AB24" s="398"/>
      <c r="AC24" s="398"/>
      <c r="AD24" s="398"/>
      <c r="AE24" s="398"/>
      <c r="AF24" s="398"/>
      <c r="AG24" s="398"/>
      <c r="AH24" s="399"/>
      <c r="AJ24" s="47"/>
      <c r="AK24" s="86"/>
      <c r="AL24" s="86"/>
      <c r="AM24" s="86"/>
      <c r="AN24" s="86"/>
      <c r="AO24" s="86"/>
      <c r="AP24" s="86"/>
      <c r="AQ24" s="86"/>
      <c r="AR24" s="86"/>
      <c r="AS24" s="86"/>
      <c r="AT24" s="86"/>
      <c r="AU24" s="86"/>
      <c r="AV24" s="86"/>
      <c r="AW24" s="86"/>
      <c r="AX24" s="44"/>
      <c r="AY24" s="44"/>
      <c r="AZ24" s="44"/>
    </row>
    <row r="25" spans="1:52" s="43" customFormat="1" ht="12.75" customHeight="1">
      <c r="A25" s="354"/>
      <c r="B25" s="355"/>
      <c r="C25" s="356"/>
      <c r="D25" s="416"/>
      <c r="E25" s="404"/>
      <c r="F25" s="355"/>
      <c r="G25" s="355"/>
      <c r="H25" s="355"/>
      <c r="I25" s="405"/>
      <c r="J25" s="78" t="s">
        <v>61</v>
      </c>
      <c r="K25" s="72" t="s">
        <v>155</v>
      </c>
      <c r="L25" s="89"/>
      <c r="M25" s="90"/>
      <c r="N25" s="90"/>
      <c r="O25" s="90"/>
      <c r="P25" s="90"/>
      <c r="Q25" s="90"/>
      <c r="R25" s="90"/>
      <c r="S25" s="90"/>
      <c r="T25" s="90"/>
      <c r="U25" s="91"/>
      <c r="V25" s="397"/>
      <c r="W25" s="400"/>
      <c r="X25" s="400"/>
      <c r="Y25" s="400"/>
      <c r="Z25" s="400"/>
      <c r="AA25" s="400"/>
      <c r="AB25" s="400"/>
      <c r="AC25" s="400"/>
      <c r="AD25" s="400"/>
      <c r="AE25" s="400"/>
      <c r="AF25" s="400"/>
      <c r="AG25" s="400"/>
      <c r="AH25" s="401"/>
      <c r="AJ25" s="71"/>
      <c r="AK25" s="85"/>
      <c r="AL25" s="86"/>
      <c r="AM25" s="86"/>
      <c r="AN25" s="86"/>
      <c r="AO25" s="86"/>
      <c r="AP25" s="86"/>
      <c r="AQ25" s="86"/>
      <c r="AR25" s="86"/>
      <c r="AS25" s="86"/>
      <c r="AT25" s="86"/>
      <c r="AU25" s="86"/>
      <c r="AV25" s="86"/>
      <c r="AW25" s="86"/>
      <c r="AX25" s="44"/>
      <c r="AY25" s="44"/>
      <c r="AZ25" s="44"/>
    </row>
    <row r="26" spans="1:52" s="43" customFormat="1" ht="12.75" customHeight="1">
      <c r="A26" s="354"/>
      <c r="B26" s="355"/>
      <c r="C26" s="356"/>
      <c r="D26" s="416"/>
      <c r="E26" s="92"/>
      <c r="F26" s="402" t="s">
        <v>165</v>
      </c>
      <c r="G26" s="391"/>
      <c r="H26" s="391"/>
      <c r="I26" s="403"/>
      <c r="J26" s="93" t="s">
        <v>61</v>
      </c>
      <c r="K26" s="62" t="s">
        <v>166</v>
      </c>
      <c r="L26" s="94"/>
      <c r="M26" s="94"/>
      <c r="N26" s="94"/>
      <c r="O26" s="94"/>
      <c r="P26" s="94"/>
      <c r="Q26" s="94"/>
      <c r="R26" s="94"/>
      <c r="S26" s="94"/>
      <c r="T26" s="94"/>
      <c r="U26" s="95"/>
      <c r="V26" s="96" t="s">
        <v>61</v>
      </c>
      <c r="W26" s="371" t="s">
        <v>167</v>
      </c>
      <c r="X26" s="371"/>
      <c r="Y26" s="371"/>
      <c r="Z26" s="371"/>
      <c r="AA26" s="371"/>
      <c r="AB26" s="371"/>
      <c r="AC26" s="371"/>
      <c r="AD26" s="371"/>
      <c r="AE26" s="371"/>
      <c r="AF26" s="371"/>
      <c r="AG26" s="371"/>
      <c r="AH26" s="97"/>
      <c r="AJ26" s="53" t="str">
        <f>IF(AND(J22="■",J28="□",V26="□"),"←未入力箇所があります（□にチェック）",IF(AND(J22="■",J26="■",V26="□"),"←未入力箇所があります（□にチェック）",IF(AND(J22="■",J26="■",V26="□"),"","")))</f>
        <v/>
      </c>
      <c r="AK26" s="86"/>
      <c r="AL26" s="86"/>
      <c r="AM26" s="86"/>
      <c r="AN26" s="86"/>
      <c r="AO26" s="86"/>
      <c r="AP26" s="86"/>
      <c r="AQ26" s="86"/>
      <c r="AR26" s="86"/>
      <c r="AS26" s="86"/>
      <c r="AT26" s="86"/>
      <c r="AU26" s="86"/>
      <c r="AV26" s="44"/>
      <c r="AW26" s="44"/>
      <c r="AX26" s="44"/>
      <c r="AY26" s="44"/>
      <c r="AZ26" s="44"/>
    </row>
    <row r="27" spans="1:52" s="43" customFormat="1" ht="22" customHeight="1">
      <c r="A27" s="354"/>
      <c r="B27" s="355"/>
      <c r="C27" s="356"/>
      <c r="D27" s="416"/>
      <c r="E27" s="98"/>
      <c r="F27" s="404"/>
      <c r="G27" s="355"/>
      <c r="H27" s="355"/>
      <c r="I27" s="405"/>
      <c r="J27" s="65"/>
      <c r="K27" s="409" t="s">
        <v>168</v>
      </c>
      <c r="L27" s="409"/>
      <c r="M27" s="409"/>
      <c r="N27" s="409"/>
      <c r="O27" s="409"/>
      <c r="P27" s="409"/>
      <c r="Q27" s="409"/>
      <c r="R27" s="409"/>
      <c r="S27" s="409"/>
      <c r="T27" s="409"/>
      <c r="U27" s="410"/>
      <c r="V27" s="99"/>
      <c r="W27" s="411" t="s">
        <v>169</v>
      </c>
      <c r="X27" s="411"/>
      <c r="Y27" s="411"/>
      <c r="Z27" s="411"/>
      <c r="AA27" s="411"/>
      <c r="AB27" s="411"/>
      <c r="AC27" s="411"/>
      <c r="AD27" s="411"/>
      <c r="AE27" s="411"/>
      <c r="AF27" s="411"/>
      <c r="AG27" s="411"/>
      <c r="AH27" s="412"/>
      <c r="AJ27" s="100"/>
      <c r="AK27" s="101"/>
      <c r="AL27" s="101"/>
      <c r="AM27" s="101"/>
      <c r="AN27" s="101"/>
      <c r="AO27" s="101"/>
      <c r="AP27" s="101"/>
      <c r="AQ27" s="101"/>
      <c r="AR27" s="101"/>
      <c r="AS27" s="101"/>
      <c r="AT27" s="101"/>
      <c r="AU27" s="101"/>
      <c r="AV27" s="44"/>
      <c r="AW27" s="44"/>
      <c r="AX27" s="44"/>
      <c r="AY27" s="44"/>
      <c r="AZ27" s="44"/>
    </row>
    <row r="28" spans="1:52" s="43" customFormat="1" ht="12.75" customHeight="1">
      <c r="A28" s="354"/>
      <c r="B28" s="355"/>
      <c r="C28" s="356"/>
      <c r="D28" s="416"/>
      <c r="E28" s="98"/>
      <c r="F28" s="404"/>
      <c r="G28" s="355"/>
      <c r="H28" s="355"/>
      <c r="I28" s="405"/>
      <c r="J28" s="66" t="s">
        <v>61</v>
      </c>
      <c r="K28" s="65" t="s">
        <v>170</v>
      </c>
      <c r="L28" s="102"/>
      <c r="M28" s="102"/>
      <c r="N28" s="102"/>
      <c r="O28" s="102"/>
      <c r="P28" s="102"/>
      <c r="Q28" s="102"/>
      <c r="R28" s="102"/>
      <c r="S28" s="102"/>
      <c r="T28" s="102"/>
      <c r="U28" s="103"/>
      <c r="V28" s="104" t="s">
        <v>61</v>
      </c>
      <c r="W28" s="389" t="s">
        <v>171</v>
      </c>
      <c r="X28" s="389"/>
      <c r="Y28" s="389"/>
      <c r="Z28" s="389"/>
      <c r="AA28" s="389"/>
      <c r="AB28" s="389"/>
      <c r="AC28" s="389"/>
      <c r="AD28" s="389"/>
      <c r="AE28" s="389"/>
      <c r="AF28" s="389"/>
      <c r="AG28" s="389"/>
      <c r="AH28" s="105"/>
      <c r="AJ28" s="106" t="str">
        <f>IF(AND(J22="■",V28="□"),"←未入力箇所があります（□にチェック）","")</f>
        <v/>
      </c>
      <c r="AK28" s="86"/>
      <c r="AL28" s="86"/>
      <c r="AM28" s="86"/>
      <c r="AN28" s="86"/>
      <c r="AO28" s="86"/>
      <c r="AP28" s="86"/>
      <c r="AQ28" s="86"/>
      <c r="AR28" s="86"/>
      <c r="AS28" s="86"/>
      <c r="AT28" s="86"/>
      <c r="AU28" s="86"/>
      <c r="AV28" s="44"/>
      <c r="AW28" s="44"/>
      <c r="AX28" s="44"/>
      <c r="AY28" s="44"/>
      <c r="AZ28" s="44"/>
    </row>
    <row r="29" spans="1:52" s="43" customFormat="1" ht="18" customHeight="1">
      <c r="A29" s="354"/>
      <c r="B29" s="355"/>
      <c r="C29" s="356"/>
      <c r="D29" s="416"/>
      <c r="E29" s="107"/>
      <c r="F29" s="406"/>
      <c r="G29" s="407"/>
      <c r="H29" s="407"/>
      <c r="I29" s="408"/>
      <c r="J29" s="108"/>
      <c r="K29" s="413" t="s">
        <v>172</v>
      </c>
      <c r="L29" s="413"/>
      <c r="M29" s="413"/>
      <c r="N29" s="413"/>
      <c r="O29" s="413"/>
      <c r="P29" s="413"/>
      <c r="Q29" s="413"/>
      <c r="R29" s="413"/>
      <c r="S29" s="413"/>
      <c r="T29" s="413"/>
      <c r="U29" s="414"/>
      <c r="V29" s="99"/>
      <c r="W29" s="86"/>
      <c r="X29" s="86"/>
      <c r="Y29" s="86"/>
      <c r="Z29" s="86"/>
      <c r="AA29" s="86"/>
      <c r="AB29" s="86"/>
      <c r="AC29" s="86"/>
      <c r="AD29" s="86"/>
      <c r="AE29" s="86"/>
      <c r="AF29" s="86"/>
      <c r="AG29" s="86"/>
      <c r="AH29" s="105"/>
      <c r="AJ29" s="100"/>
      <c r="AK29" s="86"/>
      <c r="AL29" s="86"/>
      <c r="AM29" s="86"/>
      <c r="AN29" s="86"/>
      <c r="AO29" s="86"/>
      <c r="AP29" s="86"/>
      <c r="AQ29" s="86"/>
      <c r="AR29" s="86"/>
      <c r="AS29" s="86"/>
      <c r="AT29" s="86"/>
      <c r="AU29" s="86"/>
      <c r="AV29" s="44"/>
      <c r="AW29" s="44"/>
      <c r="AX29" s="44"/>
      <c r="AY29" s="44"/>
      <c r="AZ29" s="44"/>
    </row>
    <row r="30" spans="1:52" s="43" customFormat="1" ht="18" customHeight="1">
      <c r="A30" s="354"/>
      <c r="B30" s="355"/>
      <c r="C30" s="356"/>
      <c r="D30" s="416"/>
      <c r="E30" s="334" t="s">
        <v>173</v>
      </c>
      <c r="F30" s="334"/>
      <c r="G30" s="334"/>
      <c r="H30" s="334"/>
      <c r="I30" s="335"/>
      <c r="J30" s="76" t="s">
        <v>61</v>
      </c>
      <c r="K30" s="80" t="s">
        <v>152</v>
      </c>
      <c r="L30" s="385" t="s">
        <v>174</v>
      </c>
      <c r="M30" s="385"/>
      <c r="N30" s="385"/>
      <c r="O30" s="385"/>
      <c r="P30" s="385"/>
      <c r="Q30" s="385"/>
      <c r="R30" s="385"/>
      <c r="S30" s="385"/>
      <c r="T30" s="385"/>
      <c r="U30" s="386"/>
      <c r="V30" s="109" t="s">
        <v>61</v>
      </c>
      <c r="W30" s="387" t="s">
        <v>175</v>
      </c>
      <c r="X30" s="387"/>
      <c r="Y30" s="387"/>
      <c r="Z30" s="387"/>
      <c r="AA30" s="387"/>
      <c r="AB30" s="387"/>
      <c r="AC30" s="387"/>
      <c r="AD30" s="387"/>
      <c r="AE30" s="387"/>
      <c r="AF30" s="387"/>
      <c r="AG30" s="387"/>
      <c r="AH30" s="388"/>
      <c r="AJ30" s="53" t="str">
        <f>IF(AND(J30="□",J32="□"),"←未入力箇所があります（□にチェック）",IF(AND(J30="■",V31="□"),"←未入力箇所があります（□にチェック）",IF((V30="□"),"←未入力箇所があります（結果に関わらず説明は必要です）","")))</f>
        <v>←未入力箇所があります（□にチェック）</v>
      </c>
      <c r="AK30" s="85"/>
      <c r="AL30" s="86"/>
      <c r="AM30" s="86"/>
      <c r="AN30" s="86"/>
      <c r="AO30" s="86"/>
      <c r="AP30" s="86"/>
      <c r="AQ30" s="86"/>
      <c r="AR30" s="86"/>
      <c r="AS30" s="86"/>
      <c r="AT30" s="86"/>
      <c r="AU30" s="86"/>
      <c r="AV30" s="86"/>
      <c r="AW30" s="86"/>
      <c r="AX30" s="44"/>
      <c r="AY30" s="44"/>
    </row>
    <row r="31" spans="1:52" s="43" customFormat="1" ht="18" customHeight="1">
      <c r="A31" s="354"/>
      <c r="B31" s="355"/>
      <c r="C31" s="356"/>
      <c r="D31" s="416"/>
      <c r="E31" s="334"/>
      <c r="F31" s="334"/>
      <c r="G31" s="334"/>
      <c r="H31" s="334"/>
      <c r="I31" s="335"/>
      <c r="J31" s="88"/>
      <c r="K31" s="80"/>
      <c r="L31" s="385"/>
      <c r="M31" s="385"/>
      <c r="N31" s="385"/>
      <c r="O31" s="385"/>
      <c r="P31" s="385"/>
      <c r="Q31" s="385"/>
      <c r="R31" s="385"/>
      <c r="S31" s="385"/>
      <c r="T31" s="385"/>
      <c r="U31" s="386"/>
      <c r="V31" s="110" t="s">
        <v>61</v>
      </c>
      <c r="W31" s="389" t="s">
        <v>176</v>
      </c>
      <c r="X31" s="389"/>
      <c r="Y31" s="389"/>
      <c r="Z31" s="389"/>
      <c r="AA31" s="389"/>
      <c r="AB31" s="389"/>
      <c r="AC31" s="389"/>
      <c r="AD31" s="389"/>
      <c r="AE31" s="389"/>
      <c r="AF31" s="389"/>
      <c r="AG31" s="389"/>
      <c r="AH31" s="390"/>
      <c r="AJ31" s="71"/>
      <c r="AK31" s="85"/>
      <c r="AL31" s="86"/>
      <c r="AM31" s="86"/>
      <c r="AN31" s="86"/>
      <c r="AO31" s="86"/>
      <c r="AP31" s="86"/>
      <c r="AQ31" s="86"/>
      <c r="AR31" s="86"/>
      <c r="AS31" s="86"/>
      <c r="AT31" s="86"/>
      <c r="AU31" s="86"/>
      <c r="AV31" s="86"/>
      <c r="AW31" s="86"/>
      <c r="AX31" s="44"/>
      <c r="AY31" s="44"/>
    </row>
    <row r="32" spans="1:52" s="43" customFormat="1" ht="13" customHeight="1">
      <c r="A32" s="354"/>
      <c r="B32" s="355"/>
      <c r="C32" s="356"/>
      <c r="D32" s="416"/>
      <c r="E32" s="334"/>
      <c r="F32" s="334"/>
      <c r="G32" s="334"/>
      <c r="H32" s="334"/>
      <c r="I32" s="335"/>
      <c r="J32" s="78" t="s">
        <v>61</v>
      </c>
      <c r="K32" s="80" t="s">
        <v>155</v>
      </c>
      <c r="L32" s="88"/>
      <c r="M32" s="111"/>
      <c r="N32" s="111"/>
      <c r="O32" s="111"/>
      <c r="P32" s="44"/>
      <c r="Q32" s="112"/>
      <c r="R32" s="112"/>
      <c r="S32" s="112"/>
      <c r="T32" s="112"/>
      <c r="U32" s="113"/>
      <c r="V32" s="114"/>
      <c r="W32" s="115"/>
      <c r="X32" s="115"/>
      <c r="Y32" s="115"/>
      <c r="Z32" s="115"/>
      <c r="AA32" s="115"/>
      <c r="AB32" s="115"/>
      <c r="AC32" s="115"/>
      <c r="AD32" s="115"/>
      <c r="AE32" s="115"/>
      <c r="AF32" s="115"/>
      <c r="AG32" s="115"/>
      <c r="AH32" s="116"/>
      <c r="AJ32" s="71"/>
      <c r="AK32" s="86"/>
      <c r="AL32" s="86"/>
      <c r="AM32" s="86"/>
      <c r="AN32" s="86"/>
      <c r="AO32" s="86"/>
      <c r="AP32" s="86"/>
      <c r="AQ32" s="86"/>
      <c r="AR32" s="86"/>
      <c r="AS32" s="86"/>
      <c r="AT32" s="86"/>
      <c r="AU32" s="86"/>
      <c r="AV32" s="86"/>
      <c r="AW32" s="86"/>
      <c r="AX32" s="44"/>
      <c r="AY32" s="44"/>
    </row>
    <row r="33" spans="1:51" s="43" customFormat="1" ht="15" customHeight="1">
      <c r="A33" s="354"/>
      <c r="B33" s="355"/>
      <c r="C33" s="356"/>
      <c r="D33" s="391" t="s">
        <v>177</v>
      </c>
      <c r="E33" s="392"/>
      <c r="F33" s="392"/>
      <c r="G33" s="392"/>
      <c r="H33" s="392"/>
      <c r="I33" s="393"/>
      <c r="J33" s="76" t="s">
        <v>61</v>
      </c>
      <c r="K33" s="77" t="s">
        <v>152</v>
      </c>
      <c r="L33" s="77" t="s">
        <v>93</v>
      </c>
      <c r="M33" s="395"/>
      <c r="N33" s="395"/>
      <c r="O33" s="395"/>
      <c r="P33" s="395"/>
      <c r="Q33" s="395"/>
      <c r="R33" s="395"/>
      <c r="S33" s="395"/>
      <c r="T33" s="395"/>
      <c r="U33" s="117" t="s">
        <v>91</v>
      </c>
      <c r="V33" s="96" t="s">
        <v>118</v>
      </c>
      <c r="W33" s="371" t="s">
        <v>178</v>
      </c>
      <c r="X33" s="371"/>
      <c r="Y33" s="371"/>
      <c r="Z33" s="371"/>
      <c r="AA33" s="371"/>
      <c r="AB33" s="371"/>
      <c r="AC33" s="371"/>
      <c r="AD33" s="371"/>
      <c r="AE33" s="371"/>
      <c r="AF33" s="371"/>
      <c r="AG33" s="371"/>
      <c r="AH33" s="376"/>
      <c r="AJ33" s="53" t="str">
        <f>IF(AND(J33="□",J34="□"),"←未入力箇所があります（□にチェック）",IF(AND(J33="■",M33=""),"←未入力箇所があります（　）に内容を記入",IF(AND(J33="■",V33="□"),"←未入力箇所があります（□にチェック）","")))</f>
        <v>←未入力箇所があります（□にチェック）</v>
      </c>
      <c r="AK33" s="85"/>
      <c r="AL33" s="86"/>
      <c r="AM33" s="86"/>
      <c r="AN33" s="86"/>
      <c r="AO33" s="86"/>
      <c r="AP33" s="86"/>
      <c r="AQ33" s="86"/>
      <c r="AR33" s="86"/>
      <c r="AS33" s="86"/>
      <c r="AT33" s="86"/>
      <c r="AU33" s="86"/>
      <c r="AV33" s="86"/>
      <c r="AW33" s="86"/>
      <c r="AX33" s="44"/>
      <c r="AY33" s="44"/>
    </row>
    <row r="34" spans="1:51" s="43" customFormat="1" ht="15" customHeight="1" thickBot="1">
      <c r="A34" s="357"/>
      <c r="B34" s="358"/>
      <c r="C34" s="359"/>
      <c r="D34" s="320"/>
      <c r="E34" s="320"/>
      <c r="F34" s="320"/>
      <c r="G34" s="320"/>
      <c r="H34" s="320"/>
      <c r="I34" s="394"/>
      <c r="J34" s="118" t="s">
        <v>61</v>
      </c>
      <c r="K34" s="119" t="s">
        <v>155</v>
      </c>
      <c r="L34" s="68"/>
      <c r="M34" s="68"/>
      <c r="N34" s="68"/>
      <c r="O34" s="68"/>
      <c r="P34" s="68"/>
      <c r="Q34" s="68"/>
      <c r="R34" s="68"/>
      <c r="S34" s="68"/>
      <c r="T34" s="68"/>
      <c r="U34" s="120"/>
      <c r="V34" s="121"/>
      <c r="W34" s="122"/>
      <c r="X34" s="122"/>
      <c r="Y34" s="122"/>
      <c r="Z34" s="122"/>
      <c r="AA34" s="122"/>
      <c r="AB34" s="122"/>
      <c r="AC34" s="122"/>
      <c r="AD34" s="122"/>
      <c r="AE34" s="122"/>
      <c r="AF34" s="122"/>
      <c r="AG34" s="122"/>
      <c r="AH34" s="123"/>
      <c r="AJ34" s="47"/>
      <c r="AK34" s="44"/>
      <c r="AL34" s="44"/>
      <c r="AM34" s="44"/>
      <c r="AN34" s="44"/>
      <c r="AO34" s="44"/>
      <c r="AP34" s="44"/>
      <c r="AQ34" s="44"/>
      <c r="AR34" s="44"/>
      <c r="AS34" s="44"/>
      <c r="AT34" s="44"/>
      <c r="AU34" s="44"/>
      <c r="AV34" s="44"/>
      <c r="AW34" s="44"/>
      <c r="AX34" s="44"/>
      <c r="AY34" s="44"/>
    </row>
    <row r="35" spans="1:51" s="43" customFormat="1" ht="19.5" customHeight="1">
      <c r="A35" s="434" t="s">
        <v>179</v>
      </c>
      <c r="B35" s="437" t="s">
        <v>180</v>
      </c>
      <c r="C35" s="437"/>
      <c r="D35" s="437"/>
      <c r="E35" s="437"/>
      <c r="F35" s="437"/>
      <c r="G35" s="437"/>
      <c r="H35" s="437"/>
      <c r="I35" s="437"/>
      <c r="J35" s="437"/>
      <c r="K35" s="438"/>
      <c r="L35" s="426" t="s">
        <v>181</v>
      </c>
      <c r="M35" s="426"/>
      <c r="N35" s="426"/>
      <c r="O35" s="426"/>
      <c r="P35" s="426"/>
      <c r="Q35" s="426"/>
      <c r="R35" s="426"/>
      <c r="S35" s="426"/>
      <c r="T35" s="426"/>
      <c r="U35" s="426"/>
      <c r="V35" s="426"/>
      <c r="W35" s="439" t="s">
        <v>182</v>
      </c>
      <c r="X35" s="437"/>
      <c r="Y35" s="437"/>
      <c r="Z35" s="437"/>
      <c r="AA35" s="437"/>
      <c r="AB35" s="437"/>
      <c r="AC35" s="437"/>
      <c r="AD35" s="437"/>
      <c r="AE35" s="437"/>
      <c r="AF35" s="437"/>
      <c r="AG35" s="437"/>
      <c r="AH35" s="440"/>
      <c r="AJ35" s="47"/>
    </row>
    <row r="36" spans="1:51" s="43" customFormat="1" ht="13" customHeight="1">
      <c r="A36" s="435"/>
      <c r="B36" s="343" t="s">
        <v>183</v>
      </c>
      <c r="C36" s="343"/>
      <c r="D36" s="343"/>
      <c r="E36" s="343"/>
      <c r="F36" s="343"/>
      <c r="G36" s="343"/>
      <c r="H36" s="343"/>
      <c r="I36" s="343"/>
      <c r="J36" s="343"/>
      <c r="K36" s="343"/>
      <c r="L36" s="124" t="s">
        <v>184</v>
      </c>
      <c r="M36" s="125"/>
      <c r="N36" s="125"/>
      <c r="O36" s="125"/>
      <c r="P36" s="125"/>
      <c r="Q36" s="125"/>
      <c r="R36" s="126"/>
      <c r="S36" s="125"/>
      <c r="T36" s="125"/>
      <c r="U36" s="125"/>
      <c r="V36" s="127"/>
      <c r="W36" s="128" t="s">
        <v>61</v>
      </c>
      <c r="X36" s="81" t="s">
        <v>185</v>
      </c>
      <c r="Y36" s="81"/>
      <c r="Z36" s="81"/>
      <c r="AA36" s="81"/>
      <c r="AB36" s="82"/>
      <c r="AC36" s="82"/>
      <c r="AD36" s="82"/>
      <c r="AE36" s="82"/>
      <c r="AF36" s="82"/>
      <c r="AG36" s="82"/>
      <c r="AH36" s="129"/>
      <c r="AJ36" s="53" t="str">
        <f>IF(AND(L37="□",O37="□"),"←未入力箇所があります（□にチェック）",IF(AND(L37="■",W36="□",W37="□"),"←未入力箇所があります（□にチェック）",IF(AND(L37="■",W37="■",AC38=""),"←未入力箇所があります（　）に内容を記入","")))</f>
        <v>←未入力箇所があります（□にチェック）</v>
      </c>
    </row>
    <row r="37" spans="1:51" s="43" customFormat="1" ht="13" customHeight="1">
      <c r="A37" s="435"/>
      <c r="B37" s="334"/>
      <c r="C37" s="334"/>
      <c r="D37" s="334"/>
      <c r="E37" s="334"/>
      <c r="F37" s="334"/>
      <c r="G37" s="334"/>
      <c r="H37" s="334"/>
      <c r="I37" s="334"/>
      <c r="J37" s="334"/>
      <c r="K37" s="334"/>
      <c r="L37" s="130" t="s">
        <v>61</v>
      </c>
      <c r="M37" s="65" t="s">
        <v>186</v>
      </c>
      <c r="N37" s="65"/>
      <c r="O37" s="74" t="s">
        <v>61</v>
      </c>
      <c r="P37" s="65" t="s">
        <v>149</v>
      </c>
      <c r="Q37" s="65"/>
      <c r="R37" s="10"/>
      <c r="S37" s="10"/>
      <c r="T37" s="10"/>
      <c r="U37" s="10"/>
      <c r="V37" s="131"/>
      <c r="W37" s="132" t="s">
        <v>61</v>
      </c>
      <c r="X37" s="133" t="s">
        <v>187</v>
      </c>
      <c r="Y37" s="133"/>
      <c r="Z37" s="133"/>
      <c r="AA37" s="133"/>
      <c r="AB37" s="101"/>
      <c r="AC37" s="101"/>
      <c r="AD37" s="101"/>
      <c r="AE37" s="101"/>
      <c r="AF37" s="101"/>
      <c r="AG37" s="101"/>
      <c r="AH37" s="134"/>
      <c r="AJ37" s="47"/>
    </row>
    <row r="38" spans="1:51" s="43" customFormat="1" ht="13" customHeight="1">
      <c r="A38" s="435"/>
      <c r="B38" s="336"/>
      <c r="C38" s="336"/>
      <c r="D38" s="336"/>
      <c r="E38" s="336"/>
      <c r="F38" s="336"/>
      <c r="G38" s="336"/>
      <c r="H38" s="336"/>
      <c r="I38" s="336"/>
      <c r="J38" s="336"/>
      <c r="K38" s="336"/>
      <c r="L38" s="135"/>
      <c r="M38" s="136"/>
      <c r="N38" s="136"/>
      <c r="O38" s="136"/>
      <c r="P38" s="136"/>
      <c r="Q38" s="136"/>
      <c r="R38" s="136"/>
      <c r="S38" s="136"/>
      <c r="T38" s="136"/>
      <c r="U38" s="136"/>
      <c r="V38" s="137"/>
      <c r="W38" s="441" t="s">
        <v>188</v>
      </c>
      <c r="X38" s="442"/>
      <c r="Y38" s="442"/>
      <c r="Z38" s="442"/>
      <c r="AA38" s="442"/>
      <c r="AB38" s="442"/>
      <c r="AC38" s="443"/>
      <c r="AD38" s="443"/>
      <c r="AE38" s="443"/>
      <c r="AF38" s="443"/>
      <c r="AG38" s="443"/>
      <c r="AH38" s="138" t="s">
        <v>91</v>
      </c>
      <c r="AJ38" s="47"/>
    </row>
    <row r="39" spans="1:51" s="43" customFormat="1" ht="13" customHeight="1">
      <c r="A39" s="435"/>
      <c r="B39" s="322" t="s">
        <v>189</v>
      </c>
      <c r="C39" s="322"/>
      <c r="D39" s="322"/>
      <c r="E39" s="322"/>
      <c r="F39" s="322"/>
      <c r="G39" s="322"/>
      <c r="H39" s="322"/>
      <c r="I39" s="322"/>
      <c r="J39" s="322"/>
      <c r="K39" s="322"/>
      <c r="L39" s="124" t="s">
        <v>190</v>
      </c>
      <c r="M39" s="125"/>
      <c r="N39" s="125"/>
      <c r="O39" s="125"/>
      <c r="P39" s="125"/>
      <c r="Q39" s="125"/>
      <c r="R39" s="125"/>
      <c r="S39" s="125"/>
      <c r="T39" s="125"/>
      <c r="U39" s="125"/>
      <c r="V39" s="127"/>
      <c r="W39" s="128" t="s">
        <v>61</v>
      </c>
      <c r="X39" s="81" t="s">
        <v>185</v>
      </c>
      <c r="Y39" s="81"/>
      <c r="Z39" s="81"/>
      <c r="AA39" s="81"/>
      <c r="AB39" s="82"/>
      <c r="AC39" s="82"/>
      <c r="AD39" s="82"/>
      <c r="AE39" s="82"/>
      <c r="AF39" s="82"/>
      <c r="AG39" s="82"/>
      <c r="AH39" s="129"/>
      <c r="AJ39" s="53" t="str">
        <f>IF(AND(L40="□",O40="□"),"←未入力箇所があります（□にチェック）",IF(AND(L40="■",W39="□",W40="□"),"←未入力箇所があります（□にチェック）",IF(AND(L40="■",W40="■",AC41=""),"←未入力箇所があります（　）に内容を記入","")))</f>
        <v>←未入力箇所があります（□にチェック）</v>
      </c>
    </row>
    <row r="40" spans="1:51" s="43" customFormat="1" ht="13" customHeight="1">
      <c r="A40" s="435"/>
      <c r="B40" s="381"/>
      <c r="C40" s="381"/>
      <c r="D40" s="381"/>
      <c r="E40" s="381"/>
      <c r="F40" s="381"/>
      <c r="G40" s="381"/>
      <c r="H40" s="381"/>
      <c r="I40" s="381"/>
      <c r="J40" s="381"/>
      <c r="K40" s="381"/>
      <c r="L40" s="130" t="s">
        <v>61</v>
      </c>
      <c r="M40" s="65" t="s">
        <v>186</v>
      </c>
      <c r="N40" s="65"/>
      <c r="O40" s="74" t="s">
        <v>61</v>
      </c>
      <c r="P40" s="65" t="s">
        <v>149</v>
      </c>
      <c r="Q40" s="10"/>
      <c r="R40" s="10"/>
      <c r="S40" s="10"/>
      <c r="T40" s="10"/>
      <c r="U40" s="10"/>
      <c r="V40" s="131"/>
      <c r="W40" s="132" t="s">
        <v>61</v>
      </c>
      <c r="X40" s="133" t="s">
        <v>187</v>
      </c>
      <c r="Y40" s="133"/>
      <c r="Z40" s="133"/>
      <c r="AA40" s="133"/>
      <c r="AB40" s="101"/>
      <c r="AC40" s="101"/>
      <c r="AD40" s="101"/>
      <c r="AE40" s="101"/>
      <c r="AF40" s="101"/>
      <c r="AG40" s="101"/>
      <c r="AH40" s="134"/>
      <c r="AJ40" s="47"/>
    </row>
    <row r="41" spans="1:51" s="43" customFormat="1" ht="13" customHeight="1">
      <c r="A41" s="435"/>
      <c r="B41" s="368"/>
      <c r="C41" s="368"/>
      <c r="D41" s="368"/>
      <c r="E41" s="368"/>
      <c r="F41" s="368"/>
      <c r="G41" s="368"/>
      <c r="H41" s="368"/>
      <c r="I41" s="368"/>
      <c r="J41" s="368"/>
      <c r="K41" s="368"/>
      <c r="L41" s="135"/>
      <c r="M41" s="136"/>
      <c r="N41" s="136"/>
      <c r="O41" s="136"/>
      <c r="P41" s="136"/>
      <c r="Q41" s="136"/>
      <c r="R41" s="136"/>
      <c r="S41" s="136"/>
      <c r="T41" s="136"/>
      <c r="U41" s="136"/>
      <c r="V41" s="137"/>
      <c r="W41" s="441" t="s">
        <v>188</v>
      </c>
      <c r="X41" s="442"/>
      <c r="Y41" s="442"/>
      <c r="Z41" s="442"/>
      <c r="AA41" s="442"/>
      <c r="AB41" s="442"/>
      <c r="AC41" s="443"/>
      <c r="AD41" s="443"/>
      <c r="AE41" s="443"/>
      <c r="AF41" s="443"/>
      <c r="AG41" s="443"/>
      <c r="AH41" s="138" t="s">
        <v>91</v>
      </c>
      <c r="AJ41" s="47"/>
    </row>
    <row r="42" spans="1:51" s="43" customFormat="1" ht="13" customHeight="1">
      <c r="A42" s="435"/>
      <c r="B42" s="343" t="s">
        <v>191</v>
      </c>
      <c r="C42" s="343"/>
      <c r="D42" s="343"/>
      <c r="E42" s="343"/>
      <c r="F42" s="343"/>
      <c r="G42" s="343"/>
      <c r="H42" s="343"/>
      <c r="I42" s="343"/>
      <c r="J42" s="343"/>
      <c r="K42" s="344"/>
      <c r="L42" s="65" t="s">
        <v>192</v>
      </c>
      <c r="M42" s="65"/>
      <c r="N42" s="65"/>
      <c r="O42" s="65"/>
      <c r="P42" s="65"/>
      <c r="Q42" s="65"/>
      <c r="R42" s="65"/>
      <c r="S42" s="65"/>
      <c r="T42" s="65"/>
      <c r="U42" s="65"/>
      <c r="V42" s="65"/>
      <c r="W42" s="128" t="s">
        <v>61</v>
      </c>
      <c r="X42" s="81" t="s">
        <v>185</v>
      </c>
      <c r="Y42" s="81"/>
      <c r="Z42" s="81"/>
      <c r="AA42" s="81"/>
      <c r="AB42" s="82"/>
      <c r="AC42" s="82"/>
      <c r="AD42" s="82"/>
      <c r="AE42" s="82"/>
      <c r="AF42" s="82"/>
      <c r="AG42" s="82"/>
      <c r="AH42" s="129"/>
      <c r="AJ42" s="53" t="str">
        <f>IF(AND(L43="□",O43="□"),"←未入力箇所があります（□にチェック）",IF(AND(L43="■",W42="□",W43="□"),"←未入力箇所があります（□にチェック）",""))</f>
        <v>←未入力箇所があります（□にチェック）</v>
      </c>
    </row>
    <row r="43" spans="1:51" s="43" customFormat="1" ht="13" customHeight="1">
      <c r="A43" s="435"/>
      <c r="B43" s="336"/>
      <c r="C43" s="336"/>
      <c r="D43" s="336"/>
      <c r="E43" s="336"/>
      <c r="F43" s="336"/>
      <c r="G43" s="336"/>
      <c r="H43" s="336"/>
      <c r="I43" s="336"/>
      <c r="J43" s="336"/>
      <c r="K43" s="337"/>
      <c r="L43" s="139" t="s">
        <v>61</v>
      </c>
      <c r="M43" s="90" t="s">
        <v>186</v>
      </c>
      <c r="N43" s="90"/>
      <c r="O43" s="140" t="s">
        <v>61</v>
      </c>
      <c r="P43" s="141" t="s">
        <v>149</v>
      </c>
      <c r="Q43" s="90"/>
      <c r="R43" s="90"/>
      <c r="S43" s="90"/>
      <c r="T43" s="90"/>
      <c r="U43" s="90"/>
      <c r="V43" s="90"/>
      <c r="W43" s="142" t="s">
        <v>61</v>
      </c>
      <c r="X43" s="143" t="s">
        <v>187</v>
      </c>
      <c r="Y43" s="143"/>
      <c r="Z43" s="143"/>
      <c r="AA43" s="143"/>
      <c r="AB43" s="79"/>
      <c r="AC43" s="79"/>
      <c r="AD43" s="79"/>
      <c r="AE43" s="79"/>
      <c r="AF43" s="79"/>
      <c r="AG43" s="79"/>
      <c r="AH43" s="144"/>
      <c r="AJ43" s="47"/>
    </row>
    <row r="44" spans="1:51" s="43" customFormat="1" ht="13" customHeight="1">
      <c r="A44" s="435"/>
      <c r="B44" s="343" t="s">
        <v>193</v>
      </c>
      <c r="C44" s="343"/>
      <c r="D44" s="343"/>
      <c r="E44" s="343"/>
      <c r="F44" s="343"/>
      <c r="G44" s="343"/>
      <c r="H44" s="343"/>
      <c r="I44" s="343"/>
      <c r="J44" s="343"/>
      <c r="K44" s="344"/>
      <c r="L44" s="125" t="s">
        <v>194</v>
      </c>
      <c r="M44" s="125"/>
      <c r="N44" s="125"/>
      <c r="O44" s="125"/>
      <c r="P44" s="125"/>
      <c r="Q44" s="125"/>
      <c r="R44" s="125"/>
      <c r="S44" s="125"/>
      <c r="T44" s="125"/>
      <c r="U44" s="125"/>
      <c r="V44" s="125"/>
      <c r="W44" s="128" t="s">
        <v>61</v>
      </c>
      <c r="X44" s="81" t="s">
        <v>185</v>
      </c>
      <c r="Y44" s="81"/>
      <c r="Z44" s="81"/>
      <c r="AA44" s="81"/>
      <c r="AB44" s="82"/>
      <c r="AC44" s="82"/>
      <c r="AD44" s="82"/>
      <c r="AE44" s="82"/>
      <c r="AF44" s="82"/>
      <c r="AG44" s="82"/>
      <c r="AH44" s="129"/>
      <c r="AJ44" s="53" t="str">
        <f>IF(AND(L45="□",O45="□"),"←未入力箇所があります（□にチェック）",IF(AND(L45="■",W44="□",W45="□"),"←未入力箇所があります（□にチェック）",""))</f>
        <v>←未入力箇所があります（□にチェック）</v>
      </c>
    </row>
    <row r="45" spans="1:51" s="43" customFormat="1" ht="13" customHeight="1">
      <c r="A45" s="435"/>
      <c r="B45" s="336"/>
      <c r="C45" s="336"/>
      <c r="D45" s="336"/>
      <c r="E45" s="336"/>
      <c r="F45" s="336"/>
      <c r="G45" s="336"/>
      <c r="H45" s="336"/>
      <c r="I45" s="336"/>
      <c r="J45" s="336"/>
      <c r="K45" s="337"/>
      <c r="L45" s="139" t="s">
        <v>61</v>
      </c>
      <c r="M45" s="90" t="s">
        <v>186</v>
      </c>
      <c r="N45" s="90"/>
      <c r="O45" s="140" t="s">
        <v>61</v>
      </c>
      <c r="P45" s="90" t="s">
        <v>149</v>
      </c>
      <c r="Q45" s="136"/>
      <c r="R45" s="136"/>
      <c r="S45" s="136"/>
      <c r="T45" s="136"/>
      <c r="U45" s="136"/>
      <c r="V45" s="136"/>
      <c r="W45" s="142" t="s">
        <v>61</v>
      </c>
      <c r="X45" s="143" t="s">
        <v>187</v>
      </c>
      <c r="Y45" s="143"/>
      <c r="Z45" s="143"/>
      <c r="AA45" s="143"/>
      <c r="AB45" s="79"/>
      <c r="AC45" s="79"/>
      <c r="AD45" s="79"/>
      <c r="AE45" s="79"/>
      <c r="AF45" s="79"/>
      <c r="AG45" s="79"/>
      <c r="AH45" s="144"/>
      <c r="AJ45" s="47"/>
    </row>
    <row r="46" spans="1:51" s="43" customFormat="1" ht="13" customHeight="1">
      <c r="A46" s="435"/>
      <c r="B46" s="62" t="s">
        <v>195</v>
      </c>
      <c r="C46" s="62"/>
      <c r="D46" s="62"/>
      <c r="E46" s="62"/>
      <c r="F46" s="62"/>
      <c r="G46" s="62"/>
      <c r="H46" s="62"/>
      <c r="I46" s="62"/>
      <c r="J46" s="62"/>
      <c r="K46" s="117"/>
      <c r="L46" s="145" t="s">
        <v>196</v>
      </c>
      <c r="M46" s="62"/>
      <c r="N46" s="62"/>
      <c r="O46" s="62"/>
      <c r="P46" s="62"/>
      <c r="Q46" s="62"/>
      <c r="R46" s="62"/>
      <c r="S46" s="62"/>
      <c r="T46" s="62"/>
      <c r="U46" s="62"/>
      <c r="V46" s="62"/>
      <c r="W46" s="128" t="s">
        <v>61</v>
      </c>
      <c r="X46" s="133" t="s">
        <v>185</v>
      </c>
      <c r="Y46" s="133"/>
      <c r="Z46" s="133"/>
      <c r="AA46" s="133"/>
      <c r="AB46" s="101"/>
      <c r="AC46" s="101"/>
      <c r="AD46" s="101"/>
      <c r="AE46" s="101"/>
      <c r="AF46" s="101"/>
      <c r="AG46" s="101"/>
      <c r="AH46" s="134"/>
      <c r="AJ46" s="53" t="str">
        <f>IF(AND(L47="□",O47="□"),"←未入力箇所があります（□にチェック）",IF(AND(L47="■",C47=""),"←未入力箇所があります（　）に内容を記入",IF(AND(L47="■",W46="□",W47="□"),"←未入力箇所があります（□にチェック）","")))</f>
        <v>←未入力箇所があります（□にチェック）</v>
      </c>
    </row>
    <row r="47" spans="1:51" s="43" customFormat="1" ht="13" customHeight="1" thickBot="1">
      <c r="A47" s="436"/>
      <c r="B47" s="68" t="s">
        <v>93</v>
      </c>
      <c r="C47" s="320"/>
      <c r="D47" s="320"/>
      <c r="E47" s="320"/>
      <c r="F47" s="320"/>
      <c r="G47" s="320"/>
      <c r="H47" s="320"/>
      <c r="I47" s="320"/>
      <c r="J47" s="320"/>
      <c r="K47" s="120" t="s">
        <v>91</v>
      </c>
      <c r="L47" s="139" t="s">
        <v>61</v>
      </c>
      <c r="M47" s="68" t="s">
        <v>186</v>
      </c>
      <c r="N47" s="68"/>
      <c r="O47" s="140" t="s">
        <v>61</v>
      </c>
      <c r="P47" s="68" t="s">
        <v>149</v>
      </c>
      <c r="Q47" s="68"/>
      <c r="R47" s="68"/>
      <c r="S47" s="68"/>
      <c r="T47" s="68"/>
      <c r="U47" s="68"/>
      <c r="V47" s="68"/>
      <c r="W47" s="146" t="s">
        <v>61</v>
      </c>
      <c r="X47" s="147" t="s">
        <v>187</v>
      </c>
      <c r="Y47" s="147"/>
      <c r="Z47" s="147"/>
      <c r="AA47" s="147"/>
      <c r="AB47" s="148"/>
      <c r="AC47" s="148"/>
      <c r="AD47" s="148"/>
      <c r="AE47" s="148"/>
      <c r="AF47" s="148"/>
      <c r="AG47" s="148"/>
      <c r="AH47" s="149"/>
      <c r="AJ47" s="47"/>
    </row>
    <row r="48" spans="1:51" s="43" customFormat="1" ht="12.65" customHeight="1">
      <c r="A48" s="422" t="s">
        <v>197</v>
      </c>
      <c r="B48" s="423"/>
      <c r="C48" s="423"/>
      <c r="D48" s="423"/>
      <c r="E48" s="423"/>
      <c r="F48" s="423"/>
      <c r="G48" s="423"/>
      <c r="H48" s="423"/>
      <c r="I48" s="423"/>
      <c r="J48" s="423"/>
      <c r="K48" s="424"/>
      <c r="L48" s="150" t="s">
        <v>61</v>
      </c>
      <c r="M48" s="151" t="s">
        <v>198</v>
      </c>
      <c r="N48" s="151"/>
      <c r="O48" s="151"/>
      <c r="P48" s="151"/>
      <c r="Q48" s="151"/>
      <c r="R48" s="151"/>
      <c r="S48" s="151"/>
      <c r="T48" s="151"/>
      <c r="U48" s="151"/>
      <c r="V48" s="151"/>
      <c r="W48" s="151"/>
      <c r="X48" s="151"/>
      <c r="Y48" s="151"/>
      <c r="Z48" s="151"/>
      <c r="AA48" s="151"/>
      <c r="AB48" s="151"/>
      <c r="AC48" s="151"/>
      <c r="AD48" s="151"/>
      <c r="AE48" s="151"/>
      <c r="AF48" s="151"/>
      <c r="AG48" s="151"/>
      <c r="AH48" s="152"/>
      <c r="AJ48" s="53"/>
    </row>
    <row r="49" spans="1:36" s="43" customFormat="1" ht="12.65" customHeight="1">
      <c r="A49" s="425"/>
      <c r="B49" s="426"/>
      <c r="C49" s="426"/>
      <c r="D49" s="426"/>
      <c r="E49" s="426"/>
      <c r="F49" s="426"/>
      <c r="G49" s="426"/>
      <c r="H49" s="426"/>
      <c r="I49" s="426"/>
      <c r="J49" s="426"/>
      <c r="K49" s="427"/>
      <c r="L49" s="153" t="s">
        <v>61</v>
      </c>
      <c r="M49" s="296" t="s">
        <v>123</v>
      </c>
      <c r="N49" s="296"/>
      <c r="O49" s="296"/>
      <c r="P49" s="324"/>
      <c r="Q49" s="324"/>
      <c r="R49" s="324"/>
      <c r="S49" s="324"/>
      <c r="T49" s="324"/>
      <c r="U49" s="324"/>
      <c r="V49" s="324"/>
      <c r="W49" s="324"/>
      <c r="X49" s="324"/>
      <c r="Y49" s="324"/>
      <c r="Z49" s="324"/>
      <c r="AA49" s="324"/>
      <c r="AB49" s="324"/>
      <c r="AC49" s="324"/>
      <c r="AD49" s="324"/>
      <c r="AE49" s="324"/>
      <c r="AF49" s="324"/>
      <c r="AG49" s="324"/>
      <c r="AH49" s="154" t="s">
        <v>91</v>
      </c>
      <c r="AJ49" s="53" t="str">
        <f>IF(AND(L48="□",L49="□"),"←未入力箇所があります（□にチェック）",IF(AND(L49="■",P49=""),"←未入力箇所があります（　）に内容を記入",IF(AND(L49="■",S50=""),"←未入力箇所があります（　）に内容を記入","")))</f>
        <v>←未入力箇所があります（□にチェック）</v>
      </c>
    </row>
    <row r="50" spans="1:36" s="43" customFormat="1" ht="12.65" customHeight="1">
      <c r="A50" s="428"/>
      <c r="B50" s="429"/>
      <c r="C50" s="429"/>
      <c r="D50" s="429"/>
      <c r="E50" s="429"/>
      <c r="F50" s="429"/>
      <c r="G50" s="429"/>
      <c r="H50" s="429"/>
      <c r="I50" s="429"/>
      <c r="J50" s="429"/>
      <c r="K50" s="430"/>
      <c r="L50" s="431" t="s">
        <v>199</v>
      </c>
      <c r="M50" s="432"/>
      <c r="N50" s="432"/>
      <c r="O50" s="432"/>
      <c r="P50" s="432"/>
      <c r="Q50" s="432"/>
      <c r="R50" s="432"/>
      <c r="S50" s="433"/>
      <c r="T50" s="433"/>
      <c r="U50" s="433"/>
      <c r="V50" s="433"/>
      <c r="W50" s="433"/>
      <c r="X50" s="433"/>
      <c r="Y50" s="433"/>
      <c r="Z50" s="433"/>
      <c r="AA50" s="433"/>
      <c r="AB50" s="433"/>
      <c r="AC50" s="433"/>
      <c r="AD50" s="433"/>
      <c r="AE50" s="433"/>
      <c r="AF50" s="433"/>
      <c r="AG50" s="433"/>
      <c r="AH50" s="155" t="s">
        <v>91</v>
      </c>
      <c r="AJ50" s="47"/>
    </row>
    <row r="51" spans="1:36" s="43" customFormat="1" ht="12.65" customHeight="1">
      <c r="A51" s="156"/>
      <c r="B51" s="157"/>
      <c r="C51" s="157"/>
      <c r="D51" s="157"/>
      <c r="E51" s="157"/>
      <c r="F51" s="157"/>
      <c r="G51" s="157"/>
      <c r="H51" s="157"/>
      <c r="I51" s="157"/>
      <c r="J51" s="157"/>
      <c r="K51" s="158"/>
      <c r="L51" s="159" t="s">
        <v>200</v>
      </c>
      <c r="M51" s="160"/>
      <c r="N51" s="160"/>
      <c r="O51" s="160"/>
      <c r="P51" s="160"/>
      <c r="Q51" s="160"/>
      <c r="R51" s="160"/>
      <c r="S51" s="160"/>
      <c r="T51" s="160"/>
      <c r="U51" s="160"/>
      <c r="V51" s="160"/>
      <c r="W51" s="160"/>
      <c r="X51" s="160"/>
      <c r="Y51" s="160"/>
      <c r="Z51" s="160"/>
      <c r="AA51" s="160"/>
      <c r="AB51" s="160"/>
      <c r="AC51" s="160"/>
      <c r="AD51" s="160"/>
      <c r="AE51" s="160"/>
      <c r="AF51" s="160"/>
      <c r="AG51" s="160"/>
      <c r="AH51" s="161"/>
      <c r="AJ51" s="53" t="str">
        <f>IF(A52="■","","←(内装材に木材が含まれる場合は□にチェック")</f>
        <v>←(内装材に木材が含まれる場合は□にチェック</v>
      </c>
    </row>
    <row r="52" spans="1:36" s="43" customFormat="1" ht="12.65" customHeight="1">
      <c r="A52" s="162" t="s">
        <v>61</v>
      </c>
      <c r="B52" s="56" t="s">
        <v>201</v>
      </c>
      <c r="C52" s="56"/>
      <c r="D52" s="56"/>
      <c r="E52" s="56"/>
      <c r="F52" s="56"/>
      <c r="G52" s="56"/>
      <c r="H52" s="56"/>
      <c r="I52" s="56"/>
      <c r="J52" s="56"/>
      <c r="K52" s="163"/>
      <c r="L52" s="164" t="s">
        <v>61</v>
      </c>
      <c r="M52" s="65" t="s">
        <v>202</v>
      </c>
      <c r="N52" s="65"/>
      <c r="O52" s="165" t="s">
        <v>61</v>
      </c>
      <c r="P52" s="65" t="s">
        <v>203</v>
      </c>
      <c r="Q52" s="10"/>
      <c r="R52" s="10"/>
      <c r="S52" s="10"/>
      <c r="T52" s="10"/>
      <c r="U52" s="10"/>
      <c r="V52" s="10"/>
      <c r="W52" s="10"/>
      <c r="X52" s="10"/>
      <c r="Y52" s="10"/>
      <c r="Z52" s="10"/>
      <c r="AA52" s="10"/>
      <c r="AB52" s="10"/>
      <c r="AC52" s="10"/>
      <c r="AD52" s="10"/>
      <c r="AE52" s="10"/>
      <c r="AF52" s="10"/>
      <c r="AG52" s="10"/>
      <c r="AH52" s="154"/>
      <c r="AJ52" s="53" t="str">
        <f>IF(AND(A52="■",L52="□",O52="□"),"←未入力箇所があります（□にチェック）",IF(AND(O52="■",R53=""),"←未入力箇所があります（　）に内容を記入",""))</f>
        <v/>
      </c>
    </row>
    <row r="53" spans="1:36" s="43" customFormat="1" ht="12.65" customHeight="1" thickBot="1">
      <c r="A53" s="166"/>
      <c r="B53" s="69"/>
      <c r="C53" s="69"/>
      <c r="D53" s="69"/>
      <c r="E53" s="69"/>
      <c r="F53" s="69"/>
      <c r="G53" s="69"/>
      <c r="H53" s="69"/>
      <c r="I53" s="69"/>
      <c r="J53" s="69"/>
      <c r="K53" s="167"/>
      <c r="L53" s="444" t="s">
        <v>204</v>
      </c>
      <c r="M53" s="320"/>
      <c r="N53" s="320"/>
      <c r="O53" s="320"/>
      <c r="P53" s="320"/>
      <c r="Q53" s="320"/>
      <c r="R53" s="445"/>
      <c r="S53" s="445"/>
      <c r="T53" s="445"/>
      <c r="U53" s="445"/>
      <c r="V53" s="445"/>
      <c r="W53" s="445"/>
      <c r="X53" s="445"/>
      <c r="Y53" s="445"/>
      <c r="Z53" s="445"/>
      <c r="AA53" s="445"/>
      <c r="AB53" s="445"/>
      <c r="AC53" s="445"/>
      <c r="AD53" s="445"/>
      <c r="AE53" s="445"/>
      <c r="AF53" s="445"/>
      <c r="AG53" s="445"/>
      <c r="AH53" s="168" t="s">
        <v>91</v>
      </c>
      <c r="AJ53" s="47"/>
    </row>
    <row r="54" spans="1:36" s="43" customFormat="1" ht="18" customHeight="1" thickBot="1">
      <c r="A54" s="446" t="s">
        <v>205</v>
      </c>
      <c r="B54" s="447"/>
      <c r="C54" s="447"/>
      <c r="D54" s="447"/>
      <c r="E54" s="447"/>
      <c r="F54" s="447"/>
      <c r="G54" s="447"/>
      <c r="H54" s="447"/>
      <c r="I54" s="447"/>
      <c r="J54" s="447"/>
      <c r="K54" s="448"/>
      <c r="L54" s="169"/>
      <c r="M54" s="170"/>
      <c r="N54" s="449"/>
      <c r="O54" s="449"/>
      <c r="P54" s="449"/>
      <c r="Q54" s="449"/>
      <c r="R54" s="170" t="s">
        <v>206</v>
      </c>
      <c r="S54" s="170"/>
      <c r="T54" s="170"/>
      <c r="U54" s="170"/>
      <c r="V54" s="170"/>
      <c r="W54" s="170"/>
      <c r="X54" s="170"/>
      <c r="Y54" s="170"/>
      <c r="Z54" s="170"/>
      <c r="AA54" s="170"/>
      <c r="AB54" s="170"/>
      <c r="AC54" s="170"/>
      <c r="AD54" s="170"/>
      <c r="AE54" s="170"/>
      <c r="AF54" s="170"/>
      <c r="AG54" s="170"/>
      <c r="AH54" s="171"/>
      <c r="AJ54" s="53" t="str">
        <f>IF((N54=""),"←未入力箇所があります",IF((N54&lt;SUM(S56:V58)),"計算を間違えていませんか？",""))</f>
        <v>←未入力箇所があります</v>
      </c>
    </row>
    <row r="55" spans="1:36" s="43" customFormat="1" ht="20.149999999999999" customHeight="1">
      <c r="A55" s="450" t="s">
        <v>207</v>
      </c>
      <c r="B55" s="352" t="s">
        <v>208</v>
      </c>
      <c r="C55" s="352"/>
      <c r="D55" s="352"/>
      <c r="E55" s="352"/>
      <c r="F55" s="352"/>
      <c r="G55" s="352"/>
      <c r="H55" s="352"/>
      <c r="I55" s="352"/>
      <c r="J55" s="352"/>
      <c r="K55" s="452"/>
      <c r="L55" s="423" t="s">
        <v>209</v>
      </c>
      <c r="M55" s="423"/>
      <c r="N55" s="423"/>
      <c r="O55" s="423"/>
      <c r="P55" s="423"/>
      <c r="Q55" s="423"/>
      <c r="R55" s="423"/>
      <c r="S55" s="362" t="s">
        <v>210</v>
      </c>
      <c r="T55" s="363"/>
      <c r="U55" s="363"/>
      <c r="V55" s="363"/>
      <c r="W55" s="363"/>
      <c r="X55" s="364"/>
      <c r="Y55" s="453" t="s">
        <v>211</v>
      </c>
      <c r="Z55" s="423"/>
      <c r="AA55" s="423"/>
      <c r="AB55" s="423"/>
      <c r="AC55" s="423"/>
      <c r="AD55" s="423"/>
      <c r="AE55" s="423"/>
      <c r="AF55" s="423"/>
      <c r="AG55" s="423"/>
      <c r="AH55" s="454"/>
      <c r="AJ55" s="53" t="str">
        <f>IF(AND(L56="□",L57="□",L58="□"),"←未入力箇所があります（□にチェック）","")</f>
        <v>←未入力箇所があります（□にチェック）</v>
      </c>
    </row>
    <row r="56" spans="1:36" s="43" customFormat="1" ht="17.149999999999999" customHeight="1">
      <c r="A56" s="451"/>
      <c r="B56" s="355"/>
      <c r="C56" s="355"/>
      <c r="D56" s="355"/>
      <c r="E56" s="355"/>
      <c r="F56" s="355"/>
      <c r="G56" s="355"/>
      <c r="H56" s="355"/>
      <c r="I56" s="355"/>
      <c r="J56" s="355"/>
      <c r="K56" s="355"/>
      <c r="L56" s="172" t="s">
        <v>61</v>
      </c>
      <c r="M56" s="455" t="s">
        <v>212</v>
      </c>
      <c r="N56" s="455"/>
      <c r="O56" s="455"/>
      <c r="P56" s="455"/>
      <c r="Q56" s="455"/>
      <c r="R56" s="456"/>
      <c r="S56" s="460"/>
      <c r="T56" s="460"/>
      <c r="U56" s="460"/>
      <c r="V56" s="460"/>
      <c r="W56" s="461" t="s">
        <v>206</v>
      </c>
      <c r="X56" s="461"/>
      <c r="Y56" s="173" t="s">
        <v>61</v>
      </c>
      <c r="Z56" s="174" t="s">
        <v>213</v>
      </c>
      <c r="AA56" s="175" t="s">
        <v>61</v>
      </c>
      <c r="AB56" s="174" t="s">
        <v>214</v>
      </c>
      <c r="AC56" s="175" t="s">
        <v>61</v>
      </c>
      <c r="AD56" s="174" t="s">
        <v>215</v>
      </c>
      <c r="AE56" s="175" t="s">
        <v>61</v>
      </c>
      <c r="AF56" s="174" t="s">
        <v>216</v>
      </c>
      <c r="AG56" s="175" t="s">
        <v>61</v>
      </c>
      <c r="AH56" s="176" t="s">
        <v>217</v>
      </c>
      <c r="AJ56" s="53" t="str">
        <f>IF(AND(L56="■",S56=""),"←未入力箇所があります（見込み量を記入）",IF(AND(L56="■",Y56="□",AA56="□",AC56="□",AE56="□",AG56="□"),"←未入力箇所があります（□にチェック）",""))</f>
        <v/>
      </c>
    </row>
    <row r="57" spans="1:36" s="43" customFormat="1" ht="17.149999999999999" customHeight="1">
      <c r="A57" s="451"/>
      <c r="B57" s="355"/>
      <c r="C57" s="355"/>
      <c r="D57" s="355"/>
      <c r="E57" s="355"/>
      <c r="F57" s="355"/>
      <c r="G57" s="355"/>
      <c r="H57" s="355"/>
      <c r="I57" s="355"/>
      <c r="J57" s="355"/>
      <c r="K57" s="355"/>
      <c r="L57" s="172" t="s">
        <v>61</v>
      </c>
      <c r="M57" s="455" t="s">
        <v>218</v>
      </c>
      <c r="N57" s="455"/>
      <c r="O57" s="455"/>
      <c r="P57" s="455"/>
      <c r="Q57" s="455"/>
      <c r="R57" s="456"/>
      <c r="S57" s="460"/>
      <c r="T57" s="460"/>
      <c r="U57" s="460"/>
      <c r="V57" s="460"/>
      <c r="W57" s="461" t="s">
        <v>206</v>
      </c>
      <c r="X57" s="461"/>
      <c r="Y57" s="173" t="s">
        <v>61</v>
      </c>
      <c r="Z57" s="174" t="s">
        <v>213</v>
      </c>
      <c r="AA57" s="175" t="s">
        <v>118</v>
      </c>
      <c r="AB57" s="174" t="s">
        <v>214</v>
      </c>
      <c r="AC57" s="175" t="s">
        <v>118</v>
      </c>
      <c r="AD57" s="174" t="s">
        <v>215</v>
      </c>
      <c r="AE57" s="175" t="s">
        <v>118</v>
      </c>
      <c r="AF57" s="174" t="s">
        <v>216</v>
      </c>
      <c r="AG57" s="175" t="s">
        <v>118</v>
      </c>
      <c r="AH57" s="176" t="s">
        <v>217</v>
      </c>
      <c r="AJ57" s="53" t="str">
        <f>IF(AND(L57="■",S57=""),"←未入力箇所があります（見込み量を記入）",IF(AND(L57="■",Y57="□",AA57="□",AC57="□",AE57="□",AG57="□"),"←未入力箇所があります（□にチェック）",""))</f>
        <v/>
      </c>
    </row>
    <row r="58" spans="1:36" s="43" customFormat="1" ht="17.149999999999999" customHeight="1">
      <c r="A58" s="451"/>
      <c r="B58" s="355"/>
      <c r="C58" s="355"/>
      <c r="D58" s="355"/>
      <c r="E58" s="355"/>
      <c r="F58" s="355"/>
      <c r="G58" s="355"/>
      <c r="H58" s="355"/>
      <c r="I58" s="355"/>
      <c r="J58" s="355"/>
      <c r="K58" s="355"/>
      <c r="L58" s="177" t="s">
        <v>61</v>
      </c>
      <c r="M58" s="455" t="s">
        <v>219</v>
      </c>
      <c r="N58" s="455"/>
      <c r="O58" s="455"/>
      <c r="P58" s="455"/>
      <c r="Q58" s="455"/>
      <c r="R58" s="456"/>
      <c r="S58" s="462"/>
      <c r="T58" s="462"/>
      <c r="U58" s="462"/>
      <c r="V58" s="462"/>
      <c r="W58" s="463" t="s">
        <v>206</v>
      </c>
      <c r="X58" s="463"/>
      <c r="Y58" s="173" t="s">
        <v>61</v>
      </c>
      <c r="Z58" s="174" t="s">
        <v>213</v>
      </c>
      <c r="AA58" s="175" t="s">
        <v>118</v>
      </c>
      <c r="AB58" s="174" t="s">
        <v>214</v>
      </c>
      <c r="AC58" s="175" t="s">
        <v>118</v>
      </c>
      <c r="AD58" s="174" t="s">
        <v>215</v>
      </c>
      <c r="AE58" s="175" t="s">
        <v>118</v>
      </c>
      <c r="AF58" s="174" t="s">
        <v>216</v>
      </c>
      <c r="AG58" s="175" t="s">
        <v>118</v>
      </c>
      <c r="AH58" s="176" t="s">
        <v>217</v>
      </c>
      <c r="AJ58" s="53" t="str">
        <f>IF(AND(L58="■",S58=""),"←未入力箇所があります（見込み量を記入）",IF(AND(L58="■",Y58="□",AA58="□",AC58="□",AE58="□",AG58="□"),"←未入力箇所があります（□にチェック）",""))</f>
        <v/>
      </c>
    </row>
    <row r="59" spans="1:36" s="43" customFormat="1" ht="14.15" customHeight="1" thickBot="1">
      <c r="A59" s="451"/>
      <c r="B59" s="392" t="s">
        <v>220</v>
      </c>
      <c r="C59" s="392"/>
      <c r="D59" s="392"/>
      <c r="E59" s="392"/>
      <c r="F59" s="392"/>
      <c r="G59" s="392"/>
      <c r="H59" s="392"/>
      <c r="I59" s="392"/>
      <c r="J59" s="392"/>
      <c r="K59" s="392"/>
      <c r="L59" s="339"/>
      <c r="M59" s="339"/>
      <c r="N59" s="339"/>
      <c r="O59" s="339"/>
      <c r="P59" s="339"/>
      <c r="Q59" s="339"/>
      <c r="R59" s="339"/>
      <c r="S59" s="392"/>
      <c r="T59" s="392"/>
      <c r="U59" s="392"/>
      <c r="V59" s="392"/>
      <c r="W59" s="392"/>
      <c r="X59" s="392"/>
      <c r="Y59" s="339"/>
      <c r="Z59" s="339"/>
      <c r="AA59" s="339"/>
      <c r="AB59" s="339"/>
      <c r="AC59" s="339"/>
      <c r="AD59" s="339"/>
      <c r="AE59" s="339"/>
      <c r="AF59" s="339"/>
      <c r="AG59" s="339"/>
      <c r="AH59" s="457"/>
      <c r="AJ59" s="47"/>
    </row>
    <row r="60" spans="1:36" s="43" customFormat="1" ht="14.15" customHeight="1">
      <c r="A60" s="458" t="s">
        <v>221</v>
      </c>
      <c r="B60" s="319"/>
      <c r="C60" s="178" t="s">
        <v>222</v>
      </c>
      <c r="D60" s="178"/>
      <c r="E60" s="178"/>
      <c r="F60" s="178"/>
      <c r="G60" s="178"/>
      <c r="H60" s="178"/>
      <c r="I60" s="178" t="s">
        <v>223</v>
      </c>
      <c r="J60" s="178"/>
      <c r="K60" s="178" t="s">
        <v>93</v>
      </c>
      <c r="L60" s="360"/>
      <c r="M60" s="360"/>
      <c r="N60" s="360"/>
      <c r="O60" s="360"/>
      <c r="P60" s="178" t="s">
        <v>91</v>
      </c>
      <c r="Q60" s="178"/>
      <c r="R60" s="178" t="s">
        <v>224</v>
      </c>
      <c r="S60" s="178" t="s">
        <v>93</v>
      </c>
      <c r="T60" s="360"/>
      <c r="U60" s="360"/>
      <c r="V60" s="360"/>
      <c r="W60" s="360"/>
      <c r="X60" s="178" t="s">
        <v>91</v>
      </c>
      <c r="Y60" s="178"/>
      <c r="Z60" s="178" t="s">
        <v>225</v>
      </c>
      <c r="AA60" s="178"/>
      <c r="AB60" s="178" t="s">
        <v>93</v>
      </c>
      <c r="AC60" s="360"/>
      <c r="AD60" s="360"/>
      <c r="AE60" s="360"/>
      <c r="AF60" s="360"/>
      <c r="AG60" s="178" t="s">
        <v>91</v>
      </c>
      <c r="AH60" s="179"/>
      <c r="AJ60" s="53" t="str">
        <f>IF(AND(L56="■",S56&gt;0,L60=""),"←未入力箇所があります（　）に中間処分場名を記入",IF(AND(L57="■",S57&gt;0,T60=""),"←未入力箇所があります（　）に中間処分場名を記入",IF(AND(L58="■",S58&gt;0,AC60=""),"←未入力箇所があります（　）に中間処分場名を記入","")))</f>
        <v/>
      </c>
    </row>
    <row r="61" spans="1:36" s="43" customFormat="1" ht="15" customHeight="1" thickBot="1">
      <c r="A61" s="180" t="s">
        <v>226</v>
      </c>
      <c r="B61" s="68"/>
      <c r="C61" s="68"/>
      <c r="D61" s="68"/>
      <c r="E61" s="68"/>
      <c r="F61" s="68"/>
      <c r="G61" s="68"/>
      <c r="H61" s="68"/>
      <c r="I61" s="68"/>
      <c r="J61" s="68"/>
      <c r="K61" s="68"/>
      <c r="L61" s="68"/>
      <c r="M61" s="68"/>
      <c r="N61" s="68"/>
      <c r="O61" s="181"/>
      <c r="P61" s="68"/>
      <c r="Q61" s="68" t="s">
        <v>93</v>
      </c>
      <c r="R61" s="459"/>
      <c r="S61" s="459"/>
      <c r="T61" s="459"/>
      <c r="U61" s="459"/>
      <c r="V61" s="459"/>
      <c r="W61" s="459"/>
      <c r="X61" s="459"/>
      <c r="Y61" s="459"/>
      <c r="Z61" s="459"/>
      <c r="AA61" s="459"/>
      <c r="AB61" s="459"/>
      <c r="AC61" s="459"/>
      <c r="AD61" s="459"/>
      <c r="AE61" s="459"/>
      <c r="AF61" s="459"/>
      <c r="AG61" s="68" t="s">
        <v>91</v>
      </c>
      <c r="AH61" s="70"/>
      <c r="AJ61" s="53" t="str">
        <f>IF((R61=""),"←未入力箇所があります","")</f>
        <v>←未入力箇所があります</v>
      </c>
    </row>
    <row r="62" spans="1:36" ht="15" customHeight="1">
      <c r="A62" s="45" t="s">
        <v>227</v>
      </c>
      <c r="B62" s="43"/>
    </row>
  </sheetData>
  <mergeCells count="124">
    <mergeCell ref="A60:B60"/>
    <mergeCell ref="L60:O60"/>
    <mergeCell ref="T60:W60"/>
    <mergeCell ref="AC60:AF60"/>
    <mergeCell ref="R61:AF61"/>
    <mergeCell ref="S56:V56"/>
    <mergeCell ref="W56:X56"/>
    <mergeCell ref="M57:R57"/>
    <mergeCell ref="S57:V57"/>
    <mergeCell ref="W57:X57"/>
    <mergeCell ref="M58:R58"/>
    <mergeCell ref="S58:V58"/>
    <mergeCell ref="W58:X58"/>
    <mergeCell ref="L53:Q53"/>
    <mergeCell ref="R53:AG53"/>
    <mergeCell ref="A54:K54"/>
    <mergeCell ref="N54:Q54"/>
    <mergeCell ref="A55:A59"/>
    <mergeCell ref="B55:K58"/>
    <mergeCell ref="L55:R55"/>
    <mergeCell ref="S55:X55"/>
    <mergeCell ref="Y55:AH55"/>
    <mergeCell ref="M56:R56"/>
    <mergeCell ref="B59:AH59"/>
    <mergeCell ref="B42:K43"/>
    <mergeCell ref="B44:K45"/>
    <mergeCell ref="C47:J47"/>
    <mergeCell ref="A48:K50"/>
    <mergeCell ref="M49:O49"/>
    <mergeCell ref="P49:AG49"/>
    <mergeCell ref="L50:R50"/>
    <mergeCell ref="S50:AG50"/>
    <mergeCell ref="A35:A47"/>
    <mergeCell ref="B35:K35"/>
    <mergeCell ref="L35:V35"/>
    <mergeCell ref="W35:AH35"/>
    <mergeCell ref="B36:K38"/>
    <mergeCell ref="W38:AB38"/>
    <mergeCell ref="AC38:AG38"/>
    <mergeCell ref="B39:K41"/>
    <mergeCell ref="W41:AB41"/>
    <mergeCell ref="AC41:AG41"/>
    <mergeCell ref="D33:I34"/>
    <mergeCell ref="M33:T33"/>
    <mergeCell ref="W33:AH33"/>
    <mergeCell ref="V24:V25"/>
    <mergeCell ref="W24:AH25"/>
    <mergeCell ref="F26:I29"/>
    <mergeCell ref="W26:AG26"/>
    <mergeCell ref="K27:U27"/>
    <mergeCell ref="W27:AH27"/>
    <mergeCell ref="W28:AG28"/>
    <mergeCell ref="K29:U29"/>
    <mergeCell ref="D22:D32"/>
    <mergeCell ref="E22:I25"/>
    <mergeCell ref="V22:V23"/>
    <mergeCell ref="W22:AH23"/>
    <mergeCell ref="M23:M24"/>
    <mergeCell ref="N23:N24"/>
    <mergeCell ref="O23:O24"/>
    <mergeCell ref="Q23:Q24"/>
    <mergeCell ref="R23:R24"/>
    <mergeCell ref="V14:AH15"/>
    <mergeCell ref="J15:P15"/>
    <mergeCell ref="Q15:R15"/>
    <mergeCell ref="J16:L16"/>
    <mergeCell ref="V16:AH17"/>
    <mergeCell ref="J17:L17"/>
    <mergeCell ref="M17:T17"/>
    <mergeCell ref="E30:I32"/>
    <mergeCell ref="L30:U31"/>
    <mergeCell ref="W30:AH30"/>
    <mergeCell ref="W31:AH31"/>
    <mergeCell ref="J13:L13"/>
    <mergeCell ref="M13:T13"/>
    <mergeCell ref="D14:I17"/>
    <mergeCell ref="J14:L14"/>
    <mergeCell ref="N14:O14"/>
    <mergeCell ref="P14:R14"/>
    <mergeCell ref="M10:AG10"/>
    <mergeCell ref="A11:C34"/>
    <mergeCell ref="D11:I11"/>
    <mergeCell ref="J11:U11"/>
    <mergeCell ref="V11:AH11"/>
    <mergeCell ref="D12:I13"/>
    <mergeCell ref="J12:M12"/>
    <mergeCell ref="O12:P12"/>
    <mergeCell ref="R12:T12"/>
    <mergeCell ref="V12:AH13"/>
    <mergeCell ref="S23:S24"/>
    <mergeCell ref="D18:I19"/>
    <mergeCell ref="L18:U18"/>
    <mergeCell ref="V18:AH19"/>
    <mergeCell ref="M19:U19"/>
    <mergeCell ref="D20:I21"/>
    <mergeCell ref="V20:AH21"/>
    <mergeCell ref="L21:U21"/>
    <mergeCell ref="P8:Q8"/>
    <mergeCell ref="S8:V8"/>
    <mergeCell ref="X8:Y8"/>
    <mergeCell ref="AA8:AB8"/>
    <mergeCell ref="AD8:AF8"/>
    <mergeCell ref="S9:T9"/>
    <mergeCell ref="AD9:AG9"/>
    <mergeCell ref="A6:C10"/>
    <mergeCell ref="D6:I7"/>
    <mergeCell ref="J6:L6"/>
    <mergeCell ref="M6:N6"/>
    <mergeCell ref="O6:Q6"/>
    <mergeCell ref="R6:S6"/>
    <mergeCell ref="J7:L7"/>
    <mergeCell ref="N7:AG7"/>
    <mergeCell ref="D8:I10"/>
    <mergeCell ref="J8:N8"/>
    <mergeCell ref="Z2:AH2"/>
    <mergeCell ref="K3:W3"/>
    <mergeCell ref="A4:I5"/>
    <mergeCell ref="K4:L4"/>
    <mergeCell ref="O4:V4"/>
    <mergeCell ref="X4:AE4"/>
    <mergeCell ref="K5:M5"/>
    <mergeCell ref="O5:V5"/>
    <mergeCell ref="X5:AA5"/>
    <mergeCell ref="AB5:AG5"/>
  </mergeCells>
  <phoneticPr fontId="1"/>
  <conditionalFormatting sqref="AB5:AG5">
    <cfRule type="expression" dxfId="80" priority="35">
      <formula>$W$5="■"</formula>
    </cfRule>
  </conditionalFormatting>
  <conditionalFormatting sqref="AD9:AG9">
    <cfRule type="expression" dxfId="79" priority="34">
      <formula>$AC$8="■"</formula>
    </cfRule>
  </conditionalFormatting>
  <conditionalFormatting sqref="V12:AH13">
    <cfRule type="expression" dxfId="78" priority="33">
      <formula>$Q$12="■"</formula>
    </cfRule>
  </conditionalFormatting>
  <conditionalFormatting sqref="P14:R14">
    <cfRule type="expression" dxfId="77" priority="32">
      <formula>$M$14="■"</formula>
    </cfRule>
  </conditionalFormatting>
  <conditionalFormatting sqref="V14:AH15">
    <cfRule type="expression" dxfId="76" priority="31">
      <formula>$M$14="■"</formula>
    </cfRule>
  </conditionalFormatting>
  <conditionalFormatting sqref="V16:AH17">
    <cfRule type="expression" dxfId="75" priority="30">
      <formula>$M$16="■"</formula>
    </cfRule>
  </conditionalFormatting>
  <conditionalFormatting sqref="V18:AH19">
    <cfRule type="expression" dxfId="74" priority="29">
      <formula>$J$18="■"</formula>
    </cfRule>
  </conditionalFormatting>
  <conditionalFormatting sqref="V20:AH21">
    <cfRule type="expression" dxfId="73" priority="28">
      <formula>$J$20="■"</formula>
    </cfRule>
  </conditionalFormatting>
  <conditionalFormatting sqref="N23:N24 Q23:Q24">
    <cfRule type="expression" dxfId="72" priority="27">
      <formula>$J$22="■"</formula>
    </cfRule>
  </conditionalFormatting>
  <conditionalFormatting sqref="J26 J28">
    <cfRule type="expression" dxfId="71" priority="26">
      <formula>$J$22="■"</formula>
    </cfRule>
  </conditionalFormatting>
  <conditionalFormatting sqref="V28">
    <cfRule type="expression" dxfId="70" priority="25">
      <formula>OR($J$26="■",$J$28="■")</formula>
    </cfRule>
  </conditionalFormatting>
  <conditionalFormatting sqref="V26">
    <cfRule type="expression" dxfId="69" priority="24">
      <formula>$J$26="■"</formula>
    </cfRule>
  </conditionalFormatting>
  <conditionalFormatting sqref="V31">
    <cfRule type="expression" dxfId="68" priority="23">
      <formula>$J$30="■"</formula>
    </cfRule>
  </conditionalFormatting>
  <conditionalFormatting sqref="M33:T33">
    <cfRule type="expression" dxfId="67" priority="22">
      <formula>$J$33="■"</formula>
    </cfRule>
  </conditionalFormatting>
  <conditionalFormatting sqref="V33">
    <cfRule type="expression" dxfId="66" priority="21">
      <formula>$J$33="■"</formula>
    </cfRule>
  </conditionalFormatting>
  <conditionalFormatting sqref="W36:W37">
    <cfRule type="expression" dxfId="65" priority="16">
      <formula>$L$37="■"</formula>
    </cfRule>
    <cfRule type="expression" dxfId="64" priority="20">
      <formula>$L$37="■"</formula>
    </cfRule>
  </conditionalFormatting>
  <conditionalFormatting sqref="AC38:AG38">
    <cfRule type="expression" dxfId="63" priority="15">
      <formula>$W$37="■"</formula>
    </cfRule>
    <cfRule type="expression" dxfId="62" priority="19">
      <formula>$W$37="■"</formula>
    </cfRule>
  </conditionalFormatting>
  <conditionalFormatting sqref="W39:W40">
    <cfRule type="expression" dxfId="61" priority="18">
      <formula>$L$40="■"</formula>
    </cfRule>
  </conditionalFormatting>
  <conditionalFormatting sqref="AC41:AG41">
    <cfRule type="expression" dxfId="60" priority="17">
      <formula>$W$40="■"</formula>
    </cfRule>
  </conditionalFormatting>
  <conditionalFormatting sqref="C47:J47">
    <cfRule type="expression" dxfId="59" priority="14">
      <formula>$L$47="■"</formula>
    </cfRule>
  </conditionalFormatting>
  <conditionalFormatting sqref="W42:W43">
    <cfRule type="expression" dxfId="58" priority="13">
      <formula>$L$43="■"</formula>
    </cfRule>
  </conditionalFormatting>
  <conditionalFormatting sqref="W44:W45">
    <cfRule type="expression" dxfId="57" priority="12">
      <formula>$L$45="■"</formula>
    </cfRule>
  </conditionalFormatting>
  <conditionalFormatting sqref="W46:W47">
    <cfRule type="expression" dxfId="56" priority="11">
      <formula>$L$47="■"</formula>
    </cfRule>
  </conditionalFormatting>
  <conditionalFormatting sqref="P49:AG49 S50:AG50">
    <cfRule type="expression" dxfId="55" priority="10">
      <formula>$L$49="■"</formula>
    </cfRule>
  </conditionalFormatting>
  <conditionalFormatting sqref="L52 O52">
    <cfRule type="expression" dxfId="54" priority="9">
      <formula>$A$52="■"</formula>
    </cfRule>
  </conditionalFormatting>
  <conditionalFormatting sqref="R53:AG53">
    <cfRule type="expression" dxfId="53" priority="8">
      <formula>$O$52="■"</formula>
    </cfRule>
  </conditionalFormatting>
  <conditionalFormatting sqref="S56:V56 Y56 AA56 AC56 AE56 AG56">
    <cfRule type="expression" dxfId="52" priority="7">
      <formula>$L$56="■"</formula>
    </cfRule>
  </conditionalFormatting>
  <conditionalFormatting sqref="S57:V57 Y57 AA57 AC57 AE57 AG57">
    <cfRule type="expression" dxfId="51" priority="6">
      <formula>$L$57="■"</formula>
    </cfRule>
  </conditionalFormatting>
  <conditionalFormatting sqref="S58:V58 Y58 AA58 AC58 AE58 AG58">
    <cfRule type="expression" dxfId="50" priority="5">
      <formula>$L$58="■"</formula>
    </cfRule>
  </conditionalFormatting>
  <conditionalFormatting sqref="L60:O60">
    <cfRule type="expression" dxfId="49" priority="4">
      <formula>AND($L$56="■",$S$56&gt;0)</formula>
    </cfRule>
  </conditionalFormatting>
  <conditionalFormatting sqref="T60:W60">
    <cfRule type="expression" dxfId="48" priority="3">
      <formula>AND($L$57="■",$S$57&gt;0)</formula>
    </cfRule>
  </conditionalFormatting>
  <conditionalFormatting sqref="AC60:AF60">
    <cfRule type="expression" dxfId="47" priority="2">
      <formula>AND($L$58="■",$S$58&gt;0)</formula>
    </cfRule>
  </conditionalFormatting>
  <conditionalFormatting sqref="M10:AG10">
    <cfRule type="expression" dxfId="46" priority="1">
      <formula>AND($O$8="□",$R$8="□",$W$8="□",$Z$8="□",$AC$8="□")</formula>
    </cfRule>
  </conditionalFormatting>
  <dataValidations count="1">
    <dataValidation type="list" allowBlank="1" showInputMessage="1" showErrorMessage="1" sqref="J30 J32:J34 J28 J25:J26 J18:J23 V33 V28 V30:V31 V22:V26 J4:J5 N4:N5 W4:W5 O8 R8 W8 Z8 AC8 N12 Q12 M14 T14 M16 O16 L40 W36:W37 W39:W40 L43 L45 O37 O40 O43 O45 O47 W42:W47 L47:L49 L37 L52 O52 A52 L56:L58 Y56:Y58 AA56:AA58 AC56:AC58 AE56:AE58 AG56:AG58 N23:N24 Q23:Q24">
      <formula1>"□,■"</formula1>
    </dataValidation>
  </dataValidations>
  <printOptions horizontalCentered="1"/>
  <pageMargins left="0.74803149606299213" right="0.43307086614173229" top="0.43307086614173229" bottom="0.27559055118110237" header="0.39370078740157483" footer="0.43307086614173229"/>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BR65"/>
  <sheetViews>
    <sheetView view="pageBreakPreview" zoomScaleNormal="100" zoomScaleSheetLayoutView="100" workbookViewId="0">
      <selection activeCell="K3" sqref="K3"/>
    </sheetView>
  </sheetViews>
  <sheetFormatPr defaultColWidth="2.6328125" defaultRowHeight="12"/>
  <cols>
    <col min="1" max="1" width="3.36328125" style="3" customWidth="1"/>
    <col min="2" max="2" width="2.36328125" style="3" customWidth="1"/>
    <col min="3" max="3" width="2.6328125" style="3" customWidth="1"/>
    <col min="4" max="4" width="2.453125" style="3" customWidth="1"/>
    <col min="5" max="5" width="2.08984375" style="3" customWidth="1"/>
    <col min="6" max="6" width="3.90625" style="3" customWidth="1"/>
    <col min="7" max="10" width="2" style="3" customWidth="1"/>
    <col min="11" max="15" width="2.6328125" style="3" customWidth="1"/>
    <col min="16" max="17" width="2.36328125" style="3" customWidth="1"/>
    <col min="18" max="19" width="3.6328125" style="3" customWidth="1"/>
    <col min="20" max="21" width="3.08984375" style="3" customWidth="1"/>
    <col min="22" max="33" width="2.6328125" style="3" customWidth="1"/>
    <col min="34" max="34" width="1.6328125" style="3" customWidth="1"/>
    <col min="35" max="36" width="2.6328125" style="3" customWidth="1"/>
    <col min="37" max="37" width="2.6328125" style="182" customWidth="1"/>
    <col min="38" max="41" width="2.6328125" style="3" customWidth="1"/>
    <col min="42" max="16384" width="2.6328125" style="3"/>
  </cols>
  <sheetData>
    <row r="1" spans="1:70" ht="15" customHeight="1" thickBot="1">
      <c r="A1" s="45" t="s">
        <v>228</v>
      </c>
      <c r="B1" s="43"/>
      <c r="AI1" s="46" t="s">
        <v>1</v>
      </c>
    </row>
    <row r="2" spans="1:70" ht="14.25" customHeight="1" thickBot="1">
      <c r="P2" s="309" t="s">
        <v>229</v>
      </c>
      <c r="Q2" s="310"/>
      <c r="R2" s="310"/>
      <c r="S2" s="310"/>
      <c r="T2" s="310"/>
      <c r="U2" s="310"/>
      <c r="V2" s="310"/>
      <c r="W2" s="310"/>
      <c r="X2" s="310"/>
      <c r="Y2" s="310"/>
      <c r="Z2" s="310"/>
      <c r="AA2" s="310"/>
      <c r="AB2" s="310"/>
      <c r="AC2" s="310"/>
      <c r="AD2" s="310"/>
      <c r="AE2" s="310"/>
      <c r="AF2" s="310"/>
      <c r="AG2" s="310"/>
      <c r="AH2" s="310"/>
      <c r="AI2" s="311"/>
      <c r="AK2" s="37" t="s">
        <v>96</v>
      </c>
    </row>
    <row r="3" spans="1:70" ht="22" customHeight="1" thickBot="1">
      <c r="A3" s="48"/>
      <c r="B3" s="48"/>
      <c r="C3" s="48"/>
      <c r="D3" s="48"/>
      <c r="E3" s="48"/>
      <c r="F3" s="48"/>
      <c r="G3" s="48"/>
      <c r="H3" s="48"/>
      <c r="I3" s="48"/>
      <c r="J3" s="48"/>
      <c r="K3" s="48"/>
      <c r="L3" s="464" t="s">
        <v>115</v>
      </c>
      <c r="M3" s="464"/>
      <c r="N3" s="464"/>
      <c r="O3" s="464"/>
      <c r="P3" s="464"/>
      <c r="Q3" s="464"/>
      <c r="R3" s="464"/>
      <c r="S3" s="464"/>
      <c r="T3" s="464"/>
      <c r="U3" s="464"/>
      <c r="V3" s="464"/>
      <c r="W3" s="464"/>
      <c r="X3" s="464"/>
      <c r="Y3" s="48"/>
      <c r="Z3" s="48"/>
      <c r="AA3" s="48"/>
      <c r="AB3" s="48"/>
      <c r="AC3" s="48"/>
      <c r="AD3" s="48"/>
      <c r="AE3" s="48"/>
      <c r="AF3" s="48"/>
      <c r="AG3" s="48"/>
      <c r="AH3" s="48"/>
      <c r="AI3" s="48"/>
      <c r="AK3" s="183"/>
    </row>
    <row r="4" spans="1:70" s="45" customFormat="1" ht="17.149999999999999" customHeight="1">
      <c r="A4" s="313" t="s">
        <v>230</v>
      </c>
      <c r="B4" s="314"/>
      <c r="C4" s="314"/>
      <c r="D4" s="314"/>
      <c r="E4" s="314"/>
      <c r="F4" s="314"/>
      <c r="G4" s="314"/>
      <c r="H4" s="314"/>
      <c r="I4" s="314"/>
      <c r="J4" s="314"/>
      <c r="K4" s="49" t="s">
        <v>61</v>
      </c>
      <c r="L4" s="319" t="s">
        <v>231</v>
      </c>
      <c r="M4" s="319"/>
      <c r="N4" s="319"/>
      <c r="O4" s="319"/>
      <c r="P4" s="319"/>
      <c r="Q4" s="49" t="s">
        <v>61</v>
      </c>
      <c r="R4" s="319" t="s">
        <v>232</v>
      </c>
      <c r="S4" s="319"/>
      <c r="T4" s="319"/>
      <c r="U4" s="319"/>
      <c r="V4" s="319"/>
      <c r="W4" s="319"/>
      <c r="X4" s="319"/>
      <c r="Y4" s="319"/>
      <c r="Z4" s="319"/>
      <c r="AA4" s="319"/>
      <c r="AB4" s="319"/>
      <c r="AC4" s="319"/>
      <c r="AD4" s="51"/>
      <c r="AE4" s="51"/>
      <c r="AF4" s="51"/>
      <c r="AG4" s="51"/>
      <c r="AH4" s="51"/>
      <c r="AI4" s="52"/>
      <c r="AK4" s="184" t="str">
        <f>IF(AND(K4="□",Q4="□",K5="□",V5="□"),"←未入力箇所があります（□にチェック）","")</f>
        <v>←未入力箇所があります（□にチェック）</v>
      </c>
    </row>
    <row r="5" spans="1:70" s="45" customFormat="1" ht="17.149999999999999" customHeight="1" thickBot="1">
      <c r="A5" s="316"/>
      <c r="B5" s="317"/>
      <c r="C5" s="317"/>
      <c r="D5" s="317"/>
      <c r="E5" s="317"/>
      <c r="F5" s="317"/>
      <c r="G5" s="317"/>
      <c r="H5" s="317"/>
      <c r="I5" s="317"/>
      <c r="J5" s="317"/>
      <c r="K5" s="54" t="s">
        <v>118</v>
      </c>
      <c r="L5" s="320" t="s">
        <v>233</v>
      </c>
      <c r="M5" s="320"/>
      <c r="N5" s="320"/>
      <c r="O5" s="320"/>
      <c r="P5" s="320"/>
      <c r="Q5" s="320"/>
      <c r="R5" s="320"/>
      <c r="S5" s="320"/>
      <c r="T5" s="320"/>
      <c r="U5" s="320"/>
      <c r="V5" s="54" t="s">
        <v>61</v>
      </c>
      <c r="W5" s="320" t="s">
        <v>225</v>
      </c>
      <c r="X5" s="320"/>
      <c r="Y5" s="69"/>
      <c r="Z5" s="69"/>
      <c r="AA5" s="69"/>
      <c r="AB5" s="69"/>
      <c r="AC5" s="69"/>
      <c r="AD5" s="69"/>
      <c r="AE5" s="69"/>
      <c r="AF5" s="69"/>
      <c r="AG5" s="69"/>
      <c r="AH5" s="69"/>
      <c r="AI5" s="55"/>
      <c r="AK5" s="53"/>
    </row>
    <row r="6" spans="1:70" s="43" customFormat="1" ht="20.149999999999999" customHeight="1">
      <c r="A6" s="313" t="s">
        <v>124</v>
      </c>
      <c r="B6" s="314"/>
      <c r="C6" s="315"/>
      <c r="D6" s="466" t="s">
        <v>125</v>
      </c>
      <c r="E6" s="466"/>
      <c r="F6" s="466"/>
      <c r="G6" s="466"/>
      <c r="H6" s="466"/>
      <c r="I6" s="466"/>
      <c r="J6" s="467"/>
      <c r="K6" s="468" t="s">
        <v>126</v>
      </c>
      <c r="L6" s="319"/>
      <c r="M6" s="319"/>
      <c r="N6" s="469"/>
      <c r="O6" s="469"/>
      <c r="P6" s="319" t="s">
        <v>127</v>
      </c>
      <c r="Q6" s="319"/>
      <c r="R6" s="319"/>
      <c r="S6" s="469"/>
      <c r="T6" s="469"/>
      <c r="U6" s="51" t="s">
        <v>128</v>
      </c>
      <c r="V6" s="51"/>
      <c r="W6" s="51"/>
      <c r="X6" s="51"/>
      <c r="Y6" s="51"/>
      <c r="Z6" s="51"/>
      <c r="AA6" s="51"/>
      <c r="AB6" s="51"/>
      <c r="AC6" s="51"/>
      <c r="AD6" s="51"/>
      <c r="AE6" s="51"/>
      <c r="AF6" s="51"/>
      <c r="AG6" s="51"/>
      <c r="AH6" s="51"/>
      <c r="AI6" s="52"/>
      <c r="AK6" s="184" t="str">
        <f>IF(OR(N6="",S6=""),"←未入力箇所があります","")</f>
        <v>←未入力箇所があります</v>
      </c>
    </row>
    <row r="7" spans="1:70" s="43" customFormat="1" ht="20.149999999999999" customHeight="1">
      <c r="A7" s="328"/>
      <c r="B7" s="329"/>
      <c r="C7" s="330"/>
      <c r="D7" s="336"/>
      <c r="E7" s="336"/>
      <c r="F7" s="336"/>
      <c r="G7" s="336"/>
      <c r="H7" s="336"/>
      <c r="I7" s="336"/>
      <c r="J7" s="337"/>
      <c r="K7" s="341" t="s">
        <v>129</v>
      </c>
      <c r="L7" s="342"/>
      <c r="M7" s="342"/>
      <c r="N7" s="72" t="s">
        <v>93</v>
      </c>
      <c r="O7" s="470"/>
      <c r="P7" s="470"/>
      <c r="Q7" s="470"/>
      <c r="R7" s="470"/>
      <c r="S7" s="470"/>
      <c r="T7" s="470"/>
      <c r="U7" s="470"/>
      <c r="V7" s="470"/>
      <c r="W7" s="470"/>
      <c r="X7" s="470"/>
      <c r="Y7" s="470"/>
      <c r="Z7" s="470"/>
      <c r="AA7" s="470"/>
      <c r="AB7" s="470"/>
      <c r="AC7" s="470"/>
      <c r="AD7" s="470"/>
      <c r="AE7" s="470"/>
      <c r="AF7" s="470"/>
      <c r="AG7" s="470"/>
      <c r="AH7" s="470"/>
      <c r="AI7" s="185" t="s">
        <v>91</v>
      </c>
      <c r="AK7" s="186"/>
    </row>
    <row r="8" spans="1:70" s="43" customFormat="1" ht="15" customHeight="1">
      <c r="A8" s="328"/>
      <c r="B8" s="329"/>
      <c r="C8" s="330"/>
      <c r="D8" s="343" t="s">
        <v>130</v>
      </c>
      <c r="E8" s="343"/>
      <c r="F8" s="343"/>
      <c r="G8" s="343"/>
      <c r="H8" s="343"/>
      <c r="I8" s="343"/>
      <c r="J8" s="344"/>
      <c r="K8" s="347" t="s">
        <v>131</v>
      </c>
      <c r="L8" s="322"/>
      <c r="M8" s="322"/>
      <c r="N8" s="322"/>
      <c r="O8" s="322"/>
      <c r="P8" s="60" t="s">
        <v>61</v>
      </c>
      <c r="Q8" s="322" t="s">
        <v>132</v>
      </c>
      <c r="R8" s="322"/>
      <c r="S8" s="60" t="s">
        <v>61</v>
      </c>
      <c r="T8" s="322" t="s">
        <v>133</v>
      </c>
      <c r="U8" s="322"/>
      <c r="V8" s="322"/>
      <c r="W8" s="322"/>
      <c r="X8" s="60" t="s">
        <v>61</v>
      </c>
      <c r="Y8" s="322" t="s">
        <v>134</v>
      </c>
      <c r="Z8" s="322"/>
      <c r="AA8" s="60" t="s">
        <v>61</v>
      </c>
      <c r="AB8" s="322" t="s">
        <v>135</v>
      </c>
      <c r="AC8" s="322"/>
      <c r="AD8" s="187" t="s">
        <v>61</v>
      </c>
      <c r="AE8" s="465" t="s">
        <v>136</v>
      </c>
      <c r="AF8" s="465"/>
      <c r="AG8" s="465"/>
      <c r="AH8" s="62"/>
      <c r="AI8" s="63"/>
      <c r="AK8" s="188" t="str">
        <f>IF(AND(P8="□",S8="□",X8="□",AA8="□",AD8="□",N10=""),"←未入力箇所があります（周辺に施設がない場合は３行目「その他」にその旨を記載）",IF(AND(AD8="■",AE9=""),"←未入力箇所があります（　）に内容を記入",""))</f>
        <v>←未入力箇所があります（周辺に施設がない場合は３行目「その他」にその旨を記載）</v>
      </c>
    </row>
    <row r="9" spans="1:70" s="43" customFormat="1" ht="15" customHeight="1">
      <c r="A9" s="328"/>
      <c r="B9" s="329"/>
      <c r="C9" s="330"/>
      <c r="D9" s="334"/>
      <c r="E9" s="334"/>
      <c r="F9" s="334"/>
      <c r="G9" s="334"/>
      <c r="H9" s="334"/>
      <c r="I9" s="334"/>
      <c r="J9" s="335"/>
      <c r="K9" s="64" t="s">
        <v>137</v>
      </c>
      <c r="L9" s="65"/>
      <c r="M9" s="65"/>
      <c r="N9" s="65"/>
      <c r="O9" s="65"/>
      <c r="P9" s="65"/>
      <c r="Q9" s="65"/>
      <c r="R9" s="65"/>
      <c r="S9" s="65"/>
      <c r="T9" s="482"/>
      <c r="U9" s="482"/>
      <c r="V9" s="65" t="s">
        <v>138</v>
      </c>
      <c r="W9" s="65"/>
      <c r="X9" s="66"/>
      <c r="Y9" s="65"/>
      <c r="Z9" s="65"/>
      <c r="AA9" s="65"/>
      <c r="AB9" s="65"/>
      <c r="AC9" s="65"/>
      <c r="AD9" s="65" t="s">
        <v>93</v>
      </c>
      <c r="AE9" s="324"/>
      <c r="AF9" s="324"/>
      <c r="AG9" s="324"/>
      <c r="AH9" s="324"/>
      <c r="AI9" s="189" t="s">
        <v>91</v>
      </c>
      <c r="AK9" s="186" t="str">
        <f>IF(T9="","←未入力箇所があります","")</f>
        <v>←未入力箇所があります</v>
      </c>
    </row>
    <row r="10" spans="1:70" s="43" customFormat="1" ht="15" customHeight="1" thickBot="1">
      <c r="A10" s="316"/>
      <c r="B10" s="317"/>
      <c r="C10" s="318"/>
      <c r="D10" s="345"/>
      <c r="E10" s="345"/>
      <c r="F10" s="345"/>
      <c r="G10" s="345"/>
      <c r="H10" s="345"/>
      <c r="I10" s="345"/>
      <c r="J10" s="346"/>
      <c r="K10" s="67" t="s">
        <v>139</v>
      </c>
      <c r="L10" s="68"/>
      <c r="M10" s="68"/>
      <c r="N10" s="350"/>
      <c r="O10" s="350"/>
      <c r="P10" s="350"/>
      <c r="Q10" s="350"/>
      <c r="R10" s="350"/>
      <c r="S10" s="350"/>
      <c r="T10" s="350"/>
      <c r="U10" s="350"/>
      <c r="V10" s="350"/>
      <c r="W10" s="350"/>
      <c r="X10" s="350"/>
      <c r="Y10" s="350"/>
      <c r="Z10" s="350"/>
      <c r="AA10" s="350"/>
      <c r="AB10" s="350"/>
      <c r="AC10" s="350"/>
      <c r="AD10" s="350"/>
      <c r="AE10" s="350"/>
      <c r="AF10" s="350"/>
      <c r="AG10" s="350"/>
      <c r="AH10" s="350"/>
      <c r="AI10" s="70" t="s">
        <v>91</v>
      </c>
      <c r="AK10" s="190"/>
    </row>
    <row r="11" spans="1:70" s="43" customFormat="1" ht="20.149999999999999" customHeight="1">
      <c r="A11" s="507" t="s">
        <v>140</v>
      </c>
      <c r="B11" s="508"/>
      <c r="C11" s="509"/>
      <c r="D11" s="360"/>
      <c r="E11" s="360"/>
      <c r="F11" s="360"/>
      <c r="G11" s="360"/>
      <c r="H11" s="360"/>
      <c r="I11" s="360"/>
      <c r="J11" s="361"/>
      <c r="K11" s="362" t="s">
        <v>141</v>
      </c>
      <c r="L11" s="363"/>
      <c r="M11" s="363"/>
      <c r="N11" s="363"/>
      <c r="O11" s="363"/>
      <c r="P11" s="363"/>
      <c r="Q11" s="363"/>
      <c r="R11" s="363"/>
      <c r="S11" s="363"/>
      <c r="T11" s="363"/>
      <c r="U11" s="363"/>
      <c r="V11" s="364"/>
      <c r="W11" s="362" t="s">
        <v>142</v>
      </c>
      <c r="X11" s="363"/>
      <c r="Y11" s="363"/>
      <c r="Z11" s="363"/>
      <c r="AA11" s="363"/>
      <c r="AB11" s="363"/>
      <c r="AC11" s="363"/>
      <c r="AD11" s="363"/>
      <c r="AE11" s="363"/>
      <c r="AF11" s="363"/>
      <c r="AG11" s="363"/>
      <c r="AH11" s="363"/>
      <c r="AI11" s="365"/>
      <c r="AK11" s="190"/>
    </row>
    <row r="12" spans="1:70" s="43" customFormat="1" ht="15" customHeight="1">
      <c r="A12" s="490"/>
      <c r="B12" s="491"/>
      <c r="C12" s="510"/>
      <c r="D12" s="343" t="s">
        <v>143</v>
      </c>
      <c r="E12" s="343"/>
      <c r="F12" s="343"/>
      <c r="G12" s="343"/>
      <c r="H12" s="343"/>
      <c r="I12" s="343"/>
      <c r="J12" s="344"/>
      <c r="K12" s="347" t="s">
        <v>143</v>
      </c>
      <c r="L12" s="322"/>
      <c r="M12" s="322"/>
      <c r="N12" s="322"/>
      <c r="O12" s="60" t="s">
        <v>61</v>
      </c>
      <c r="P12" s="322" t="s">
        <v>144</v>
      </c>
      <c r="Q12" s="322"/>
      <c r="R12" s="60" t="s">
        <v>61</v>
      </c>
      <c r="S12" s="322" t="s">
        <v>145</v>
      </c>
      <c r="T12" s="322"/>
      <c r="U12" s="322"/>
      <c r="V12" s="62"/>
      <c r="W12" s="347"/>
      <c r="X12" s="322"/>
      <c r="Y12" s="322"/>
      <c r="Z12" s="322"/>
      <c r="AA12" s="322"/>
      <c r="AB12" s="322"/>
      <c r="AC12" s="322"/>
      <c r="AD12" s="322"/>
      <c r="AE12" s="322"/>
      <c r="AF12" s="322"/>
      <c r="AG12" s="322"/>
      <c r="AH12" s="322"/>
      <c r="AI12" s="366"/>
      <c r="AK12" s="190" t="str">
        <f>IF(AND(O12="□",R12="□",N13=""),"←未入力箇所があります（□にチェック）",IF(R12="■","←未入力箇所があります（右欄に内容を記入）",""))</f>
        <v>←未入力箇所があります（□にチェック）</v>
      </c>
    </row>
    <row r="13" spans="1:70" s="43" customFormat="1" ht="15" customHeight="1">
      <c r="A13" s="490"/>
      <c r="B13" s="491"/>
      <c r="C13" s="510"/>
      <c r="D13" s="336"/>
      <c r="E13" s="336"/>
      <c r="F13" s="336"/>
      <c r="G13" s="336"/>
      <c r="H13" s="336"/>
      <c r="I13" s="336"/>
      <c r="J13" s="337"/>
      <c r="K13" s="367" t="s">
        <v>139</v>
      </c>
      <c r="L13" s="368"/>
      <c r="M13" s="368"/>
      <c r="N13" s="516"/>
      <c r="O13" s="516"/>
      <c r="P13" s="516"/>
      <c r="Q13" s="516"/>
      <c r="R13" s="516"/>
      <c r="S13" s="516"/>
      <c r="T13" s="516"/>
      <c r="U13" s="516"/>
      <c r="V13" s="90" t="s">
        <v>91</v>
      </c>
      <c r="W13" s="367"/>
      <c r="X13" s="368"/>
      <c r="Y13" s="368"/>
      <c r="Z13" s="368"/>
      <c r="AA13" s="368"/>
      <c r="AB13" s="368"/>
      <c r="AC13" s="368"/>
      <c r="AD13" s="368"/>
      <c r="AE13" s="368"/>
      <c r="AF13" s="368"/>
      <c r="AG13" s="368"/>
      <c r="AH13" s="368"/>
      <c r="AI13" s="369"/>
      <c r="AK13" s="190"/>
    </row>
    <row r="14" spans="1:70" s="43" customFormat="1" ht="13" customHeight="1">
      <c r="A14" s="490"/>
      <c r="B14" s="491"/>
      <c r="C14" s="510"/>
      <c r="D14" s="478" t="s">
        <v>146</v>
      </c>
      <c r="E14" s="343"/>
      <c r="F14" s="343"/>
      <c r="G14" s="343"/>
      <c r="H14" s="343"/>
      <c r="I14" s="343"/>
      <c r="J14" s="344"/>
      <c r="K14" s="347" t="s">
        <v>147</v>
      </c>
      <c r="L14" s="322"/>
      <c r="M14" s="322"/>
      <c r="N14" s="60" t="s">
        <v>61</v>
      </c>
      <c r="O14" s="322" t="s">
        <v>148</v>
      </c>
      <c r="P14" s="322"/>
      <c r="Q14" s="481"/>
      <c r="R14" s="481"/>
      <c r="S14" s="481"/>
      <c r="T14" s="73" t="s">
        <v>91</v>
      </c>
      <c r="U14" s="60" t="s">
        <v>61</v>
      </c>
      <c r="V14" s="117" t="s">
        <v>149</v>
      </c>
      <c r="W14" s="347"/>
      <c r="X14" s="322"/>
      <c r="Y14" s="322"/>
      <c r="Z14" s="322"/>
      <c r="AA14" s="322"/>
      <c r="AB14" s="322"/>
      <c r="AC14" s="322"/>
      <c r="AD14" s="322"/>
      <c r="AE14" s="322"/>
      <c r="AF14" s="322"/>
      <c r="AG14" s="322"/>
      <c r="AH14" s="322"/>
      <c r="AI14" s="366"/>
      <c r="AK14" s="190" t="str">
        <f>IF(AND(N14="□",U14="□"),"←未入力箇所があります（□にチェック）",IF(AND(N14="■",Q14=""),"←未入力箇所があります（　）に内容を記入）",IF(AND(N14="■",W14=""),"←未入力箇所があります（右欄に内容を記入）","")))</f>
        <v>←未入力箇所があります（□にチェック）</v>
      </c>
    </row>
    <row r="15" spans="1:70" s="43" customFormat="1" ht="13" customHeight="1">
      <c r="A15" s="490"/>
      <c r="B15" s="491"/>
      <c r="C15" s="510"/>
      <c r="D15" s="479"/>
      <c r="E15" s="334"/>
      <c r="F15" s="334"/>
      <c r="G15" s="334"/>
      <c r="H15" s="334"/>
      <c r="I15" s="334"/>
      <c r="J15" s="335"/>
      <c r="K15" s="380" t="s">
        <v>150</v>
      </c>
      <c r="L15" s="381"/>
      <c r="M15" s="381"/>
      <c r="N15" s="381"/>
      <c r="O15" s="381"/>
      <c r="P15" s="381"/>
      <c r="Q15" s="381"/>
      <c r="R15" s="514"/>
      <c r="S15" s="514"/>
      <c r="T15" s="65" t="s">
        <v>138</v>
      </c>
      <c r="U15" s="65"/>
      <c r="V15" s="84"/>
      <c r="W15" s="380"/>
      <c r="X15" s="381"/>
      <c r="Y15" s="381"/>
      <c r="Z15" s="381"/>
      <c r="AA15" s="381"/>
      <c r="AB15" s="381"/>
      <c r="AC15" s="381"/>
      <c r="AD15" s="381"/>
      <c r="AE15" s="381"/>
      <c r="AF15" s="381"/>
      <c r="AG15" s="381"/>
      <c r="AH15" s="381"/>
      <c r="AI15" s="382"/>
      <c r="AK15" s="190" t="str">
        <f>IF(R15="","←未入力箇所があります","")</f>
        <v>←未入力箇所があります</v>
      </c>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row>
    <row r="16" spans="1:70" s="43" customFormat="1" ht="13" customHeight="1">
      <c r="A16" s="490"/>
      <c r="B16" s="491"/>
      <c r="C16" s="510"/>
      <c r="D16" s="479"/>
      <c r="E16" s="334"/>
      <c r="F16" s="334"/>
      <c r="G16" s="334"/>
      <c r="H16" s="334"/>
      <c r="I16" s="334"/>
      <c r="J16" s="335"/>
      <c r="K16" s="380" t="s">
        <v>151</v>
      </c>
      <c r="L16" s="381"/>
      <c r="M16" s="381"/>
      <c r="N16" s="74" t="s">
        <v>61</v>
      </c>
      <c r="O16" s="75" t="s">
        <v>152</v>
      </c>
      <c r="P16" s="74" t="s">
        <v>61</v>
      </c>
      <c r="Q16" s="75" t="s">
        <v>149</v>
      </c>
      <c r="R16" s="65"/>
      <c r="S16" s="65"/>
      <c r="T16" s="65"/>
      <c r="U16" s="65"/>
      <c r="V16" s="84"/>
      <c r="W16" s="380"/>
      <c r="X16" s="381"/>
      <c r="Y16" s="381"/>
      <c r="Z16" s="381"/>
      <c r="AA16" s="381"/>
      <c r="AB16" s="381"/>
      <c r="AC16" s="381"/>
      <c r="AD16" s="381"/>
      <c r="AE16" s="381"/>
      <c r="AF16" s="381"/>
      <c r="AG16" s="381"/>
      <c r="AH16" s="381"/>
      <c r="AI16" s="382"/>
      <c r="AK16" s="190" t="str">
        <f>IF(AND(N16="□",P16="□"),"←未入力箇所があります（□にチェック）",IF(AND(N16="■",W16=""),"←未入力箇所があります（右欄に内容を記入）",""))</f>
        <v>←未入力箇所があります（□にチェック）</v>
      </c>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row>
    <row r="17" spans="1:54" s="43" customFormat="1" ht="13" customHeight="1">
      <c r="A17" s="490"/>
      <c r="B17" s="491"/>
      <c r="C17" s="510"/>
      <c r="D17" s="479"/>
      <c r="E17" s="334"/>
      <c r="F17" s="334"/>
      <c r="G17" s="334"/>
      <c r="H17" s="334"/>
      <c r="I17" s="334"/>
      <c r="J17" s="335"/>
      <c r="K17" s="380" t="s">
        <v>139</v>
      </c>
      <c r="L17" s="381"/>
      <c r="M17" s="381"/>
      <c r="N17" s="515"/>
      <c r="O17" s="515"/>
      <c r="P17" s="515"/>
      <c r="Q17" s="515"/>
      <c r="R17" s="515"/>
      <c r="S17" s="515"/>
      <c r="T17" s="515"/>
      <c r="U17" s="515"/>
      <c r="V17" s="192" t="s">
        <v>91</v>
      </c>
      <c r="W17" s="380"/>
      <c r="X17" s="381"/>
      <c r="Y17" s="381"/>
      <c r="Z17" s="381"/>
      <c r="AA17" s="381"/>
      <c r="AB17" s="381"/>
      <c r="AC17" s="381"/>
      <c r="AD17" s="381"/>
      <c r="AE17" s="381"/>
      <c r="AF17" s="381"/>
      <c r="AG17" s="381"/>
      <c r="AH17" s="381"/>
      <c r="AI17" s="382"/>
      <c r="AK17" s="193"/>
    </row>
    <row r="18" spans="1:54" s="43" customFormat="1" ht="13" customHeight="1">
      <c r="A18" s="490"/>
      <c r="B18" s="491"/>
      <c r="C18" s="510"/>
      <c r="D18" s="480"/>
      <c r="E18" s="336"/>
      <c r="F18" s="336"/>
      <c r="G18" s="336"/>
      <c r="H18" s="336"/>
      <c r="I18" s="336"/>
      <c r="J18" s="337"/>
      <c r="K18" s="194"/>
      <c r="L18" s="195"/>
      <c r="M18" s="195"/>
      <c r="N18" s="196"/>
      <c r="O18" s="196"/>
      <c r="P18" s="196"/>
      <c r="Q18" s="196"/>
      <c r="R18" s="196"/>
      <c r="S18" s="196"/>
      <c r="T18" s="196"/>
      <c r="U18" s="196"/>
      <c r="V18" s="197"/>
      <c r="W18" s="367"/>
      <c r="X18" s="368"/>
      <c r="Y18" s="368"/>
      <c r="Z18" s="368"/>
      <c r="AA18" s="368"/>
      <c r="AB18" s="368"/>
      <c r="AC18" s="368"/>
      <c r="AD18" s="368"/>
      <c r="AE18" s="368"/>
      <c r="AF18" s="368"/>
      <c r="AG18" s="368"/>
      <c r="AH18" s="368"/>
      <c r="AI18" s="369"/>
      <c r="AK18" s="193"/>
    </row>
    <row r="19" spans="1:54" s="43" customFormat="1" ht="20.149999999999999" customHeight="1">
      <c r="A19" s="490"/>
      <c r="B19" s="491"/>
      <c r="C19" s="510"/>
      <c r="D19" s="343" t="s">
        <v>234</v>
      </c>
      <c r="E19" s="343"/>
      <c r="F19" s="343"/>
      <c r="G19" s="343"/>
      <c r="H19" s="343"/>
      <c r="I19" s="343"/>
      <c r="J19" s="344"/>
      <c r="K19" s="198" t="s">
        <v>61</v>
      </c>
      <c r="L19" s="80" t="s">
        <v>152</v>
      </c>
      <c r="M19" s="385" t="s">
        <v>235</v>
      </c>
      <c r="N19" s="385"/>
      <c r="O19" s="385"/>
      <c r="P19" s="385"/>
      <c r="Q19" s="385"/>
      <c r="R19" s="385"/>
      <c r="S19" s="385"/>
      <c r="T19" s="385"/>
      <c r="U19" s="385"/>
      <c r="V19" s="386"/>
      <c r="W19" s="375"/>
      <c r="X19" s="371"/>
      <c r="Y19" s="371"/>
      <c r="Z19" s="371"/>
      <c r="AA19" s="371"/>
      <c r="AB19" s="371"/>
      <c r="AC19" s="371"/>
      <c r="AD19" s="371"/>
      <c r="AE19" s="371"/>
      <c r="AF19" s="371"/>
      <c r="AG19" s="371"/>
      <c r="AH19" s="371"/>
      <c r="AI19" s="376"/>
      <c r="AK19" s="199" t="str">
        <f>IF(AND(K19="□",K20="□"),"←修繕・模様替工事は入力（□にチェック）",IF(AND(K19="■",W19=""),"←修繕・模様替工事は入力（右欄に内容を記入）",""))</f>
        <v>←修繕・模様替工事は入力（□にチェック）</v>
      </c>
    </row>
    <row r="20" spans="1:54" s="43" customFormat="1" ht="20.149999999999999" customHeight="1">
      <c r="A20" s="490"/>
      <c r="B20" s="491"/>
      <c r="C20" s="510"/>
      <c r="D20" s="336"/>
      <c r="E20" s="336"/>
      <c r="F20" s="336"/>
      <c r="G20" s="336"/>
      <c r="H20" s="336"/>
      <c r="I20" s="336"/>
      <c r="J20" s="337"/>
      <c r="K20" s="200" t="s">
        <v>61</v>
      </c>
      <c r="L20" s="72" t="s">
        <v>155</v>
      </c>
      <c r="M20" s="486"/>
      <c r="N20" s="486"/>
      <c r="O20" s="486"/>
      <c r="P20" s="486"/>
      <c r="Q20" s="486"/>
      <c r="R20" s="486"/>
      <c r="S20" s="486"/>
      <c r="T20" s="486"/>
      <c r="U20" s="486"/>
      <c r="V20" s="487"/>
      <c r="W20" s="377"/>
      <c r="X20" s="378"/>
      <c r="Y20" s="378"/>
      <c r="Z20" s="378"/>
      <c r="AA20" s="378"/>
      <c r="AB20" s="378"/>
      <c r="AC20" s="378"/>
      <c r="AD20" s="378"/>
      <c r="AE20" s="378"/>
      <c r="AF20" s="378"/>
      <c r="AG20" s="378"/>
      <c r="AH20" s="378"/>
      <c r="AI20" s="379"/>
      <c r="AK20" s="186"/>
      <c r="AL20" s="44"/>
      <c r="AM20" s="44"/>
      <c r="AN20" s="44"/>
      <c r="AO20" s="44"/>
      <c r="AP20" s="44"/>
      <c r="AQ20" s="44"/>
      <c r="AR20" s="44"/>
      <c r="AS20" s="44"/>
      <c r="AT20" s="44"/>
      <c r="AU20" s="44"/>
      <c r="AV20" s="44"/>
      <c r="AW20" s="44"/>
      <c r="AX20" s="44"/>
      <c r="AY20" s="44"/>
      <c r="AZ20" s="44"/>
      <c r="BA20" s="44"/>
      <c r="BB20" s="44"/>
    </row>
    <row r="21" spans="1:54" s="43" customFormat="1" ht="15" customHeight="1">
      <c r="A21" s="490"/>
      <c r="B21" s="491"/>
      <c r="C21" s="510"/>
      <c r="D21" s="488" t="s">
        <v>236</v>
      </c>
      <c r="E21" s="489"/>
      <c r="F21" s="402" t="s">
        <v>161</v>
      </c>
      <c r="G21" s="391"/>
      <c r="H21" s="391"/>
      <c r="I21" s="391"/>
      <c r="J21" s="403"/>
      <c r="K21" s="201" t="s">
        <v>61</v>
      </c>
      <c r="L21" s="80" t="s">
        <v>152</v>
      </c>
      <c r="M21" s="66"/>
      <c r="N21" s="65" t="s">
        <v>162</v>
      </c>
      <c r="O21" s="65"/>
      <c r="P21" s="65"/>
      <c r="Q21" s="65"/>
      <c r="R21" s="65"/>
      <c r="S21" s="65"/>
      <c r="T21" s="65"/>
      <c r="U21" s="65"/>
      <c r="V21" s="84"/>
      <c r="W21" s="494" t="s">
        <v>61</v>
      </c>
      <c r="X21" s="496" t="s">
        <v>163</v>
      </c>
      <c r="Y21" s="496"/>
      <c r="Z21" s="496"/>
      <c r="AA21" s="496"/>
      <c r="AB21" s="496"/>
      <c r="AC21" s="496"/>
      <c r="AD21" s="496"/>
      <c r="AE21" s="496"/>
      <c r="AF21" s="496"/>
      <c r="AG21" s="496"/>
      <c r="AH21" s="496"/>
      <c r="AI21" s="497"/>
      <c r="AK21" s="202" t="str">
        <f>IF(AND(K21="□",K24="□"),"←修繕・模様替工事は入力（□にチェック）",IF(AND(K21="■",O22="□",R22="□"),"←修繕・模様替工事は入力（□にチェック）",IF(OR(W21="□",W23="□"),"←修繕・模様替工事は入力（結果に関わらず説明・報告は必要です）","")))</f>
        <v>←修繕・模様替工事は入力（□にチェック）</v>
      </c>
      <c r="AL21" s="44"/>
      <c r="AM21" s="85"/>
      <c r="AN21" s="86"/>
      <c r="AO21" s="86"/>
      <c r="AP21" s="86"/>
      <c r="AQ21" s="86"/>
      <c r="AR21" s="86"/>
      <c r="AS21" s="86"/>
      <c r="AT21" s="86"/>
      <c r="AU21" s="86"/>
      <c r="AV21" s="86"/>
      <c r="AW21" s="86"/>
      <c r="AX21" s="86"/>
      <c r="AY21" s="86"/>
      <c r="AZ21" s="44"/>
      <c r="BA21" s="44"/>
      <c r="BB21" s="44"/>
    </row>
    <row r="22" spans="1:54" s="43" customFormat="1" ht="7" customHeight="1">
      <c r="A22" s="490"/>
      <c r="B22" s="491"/>
      <c r="C22" s="510"/>
      <c r="D22" s="490"/>
      <c r="E22" s="491"/>
      <c r="F22" s="404"/>
      <c r="G22" s="355"/>
      <c r="H22" s="355"/>
      <c r="I22" s="355"/>
      <c r="J22" s="405"/>
      <c r="K22" s="64"/>
      <c r="L22" s="65"/>
      <c r="M22" s="66"/>
      <c r="N22" s="500" t="s">
        <v>93</v>
      </c>
      <c r="O22" s="426" t="s">
        <v>61</v>
      </c>
      <c r="P22" s="426" t="s">
        <v>152</v>
      </c>
      <c r="Q22" s="65"/>
      <c r="R22" s="426" t="s">
        <v>61</v>
      </c>
      <c r="S22" s="426" t="s">
        <v>155</v>
      </c>
      <c r="T22" s="501" t="s">
        <v>91</v>
      </c>
      <c r="U22" s="65"/>
      <c r="V22" s="84"/>
      <c r="W22" s="495"/>
      <c r="X22" s="498"/>
      <c r="Y22" s="498"/>
      <c r="Z22" s="498"/>
      <c r="AA22" s="498"/>
      <c r="AB22" s="498"/>
      <c r="AC22" s="498"/>
      <c r="AD22" s="498"/>
      <c r="AE22" s="498"/>
      <c r="AF22" s="498"/>
      <c r="AG22" s="498"/>
      <c r="AH22" s="498"/>
      <c r="AI22" s="499"/>
      <c r="AK22" s="186"/>
      <c r="AL22" s="44"/>
      <c r="AM22" s="86"/>
      <c r="AN22" s="86"/>
      <c r="AO22" s="86"/>
      <c r="AP22" s="86"/>
      <c r="AQ22" s="86"/>
      <c r="AR22" s="86"/>
      <c r="AS22" s="86"/>
      <c r="AT22" s="86"/>
      <c r="AU22" s="86"/>
      <c r="AV22" s="86"/>
      <c r="AW22" s="86"/>
      <c r="AX22" s="86"/>
      <c r="AY22" s="86"/>
      <c r="AZ22" s="44"/>
      <c r="BA22" s="44"/>
      <c r="BB22" s="44"/>
    </row>
    <row r="23" spans="1:54" s="43" customFormat="1" ht="7" customHeight="1">
      <c r="A23" s="490"/>
      <c r="B23" s="491"/>
      <c r="C23" s="510"/>
      <c r="D23" s="490"/>
      <c r="E23" s="491"/>
      <c r="F23" s="404"/>
      <c r="G23" s="355"/>
      <c r="H23" s="355"/>
      <c r="I23" s="355"/>
      <c r="J23" s="405"/>
      <c r="K23" s="64"/>
      <c r="L23" s="65"/>
      <c r="M23" s="66"/>
      <c r="N23" s="500"/>
      <c r="O23" s="426"/>
      <c r="P23" s="426"/>
      <c r="Q23" s="65"/>
      <c r="R23" s="426"/>
      <c r="S23" s="426"/>
      <c r="T23" s="501"/>
      <c r="U23" s="65"/>
      <c r="V23" s="84"/>
      <c r="W23" s="495" t="s">
        <v>61</v>
      </c>
      <c r="X23" s="498" t="s">
        <v>164</v>
      </c>
      <c r="Y23" s="498"/>
      <c r="Z23" s="498"/>
      <c r="AA23" s="498"/>
      <c r="AB23" s="498"/>
      <c r="AC23" s="498"/>
      <c r="AD23" s="498"/>
      <c r="AE23" s="498"/>
      <c r="AF23" s="498"/>
      <c r="AG23" s="498"/>
      <c r="AH23" s="498"/>
      <c r="AI23" s="499"/>
      <c r="AK23" s="186"/>
      <c r="AL23" s="44"/>
      <c r="AM23" s="86"/>
      <c r="AN23" s="86"/>
      <c r="AO23" s="86"/>
      <c r="AP23" s="86"/>
      <c r="AQ23" s="86"/>
      <c r="AR23" s="86"/>
      <c r="AS23" s="86"/>
      <c r="AT23" s="86"/>
      <c r="AU23" s="86"/>
      <c r="AV23" s="86"/>
      <c r="AW23" s="86"/>
      <c r="AX23" s="86"/>
      <c r="AY23" s="86"/>
      <c r="AZ23" s="44"/>
      <c r="BA23" s="44"/>
      <c r="BB23" s="44"/>
    </row>
    <row r="24" spans="1:54" s="43" customFormat="1" ht="15" customHeight="1">
      <c r="A24" s="490"/>
      <c r="B24" s="491"/>
      <c r="C24" s="510"/>
      <c r="D24" s="490"/>
      <c r="E24" s="491"/>
      <c r="F24" s="404"/>
      <c r="G24" s="355"/>
      <c r="H24" s="355"/>
      <c r="I24" s="355"/>
      <c r="J24" s="405"/>
      <c r="K24" s="200" t="s">
        <v>118</v>
      </c>
      <c r="L24" s="72" t="s">
        <v>155</v>
      </c>
      <c r="M24" s="89"/>
      <c r="N24" s="90"/>
      <c r="O24" s="90"/>
      <c r="P24" s="90"/>
      <c r="Q24" s="90"/>
      <c r="R24" s="90"/>
      <c r="S24" s="90"/>
      <c r="T24" s="90"/>
      <c r="U24" s="90"/>
      <c r="V24" s="91"/>
      <c r="W24" s="502"/>
      <c r="X24" s="503"/>
      <c r="Y24" s="503"/>
      <c r="Z24" s="503"/>
      <c r="AA24" s="503"/>
      <c r="AB24" s="503"/>
      <c r="AC24" s="503"/>
      <c r="AD24" s="503"/>
      <c r="AE24" s="503"/>
      <c r="AF24" s="503"/>
      <c r="AG24" s="503"/>
      <c r="AH24" s="503"/>
      <c r="AI24" s="504"/>
      <c r="AK24" s="199" t="str">
        <f>IF(AND(K21="■",W27="□"),"←修繕・模様替工事は入力（□にチェック）","")</f>
        <v/>
      </c>
      <c r="AL24" s="44"/>
      <c r="AM24" s="85"/>
      <c r="AN24" s="86"/>
      <c r="AO24" s="86"/>
      <c r="AP24" s="86"/>
      <c r="AQ24" s="86"/>
      <c r="AR24" s="86"/>
      <c r="AS24" s="86"/>
      <c r="AT24" s="86"/>
      <c r="AU24" s="86"/>
      <c r="AV24" s="86"/>
      <c r="AW24" s="86"/>
      <c r="AX24" s="86"/>
      <c r="AY24" s="86"/>
      <c r="AZ24" s="44"/>
      <c r="BA24" s="44"/>
      <c r="BB24" s="44"/>
    </row>
    <row r="25" spans="1:54" s="43" customFormat="1" ht="12.75" customHeight="1">
      <c r="A25" s="490"/>
      <c r="B25" s="491"/>
      <c r="C25" s="510"/>
      <c r="D25" s="490"/>
      <c r="E25" s="491"/>
      <c r="F25" s="92"/>
      <c r="G25" s="402" t="s">
        <v>237</v>
      </c>
      <c r="H25" s="391"/>
      <c r="I25" s="391"/>
      <c r="J25" s="403"/>
      <c r="K25" s="203" t="s">
        <v>61</v>
      </c>
      <c r="L25" s="62" t="s">
        <v>166</v>
      </c>
      <c r="M25" s="94"/>
      <c r="N25" s="94"/>
      <c r="O25" s="94"/>
      <c r="P25" s="94"/>
      <c r="Q25" s="94"/>
      <c r="R25" s="94"/>
      <c r="S25" s="94"/>
      <c r="T25" s="94"/>
      <c r="U25" s="94"/>
      <c r="V25" s="95"/>
      <c r="W25" s="204" t="s">
        <v>61</v>
      </c>
      <c r="X25" s="371" t="s">
        <v>167</v>
      </c>
      <c r="Y25" s="371"/>
      <c r="Z25" s="371"/>
      <c r="AA25" s="371"/>
      <c r="AB25" s="371"/>
      <c r="AC25" s="371"/>
      <c r="AD25" s="371"/>
      <c r="AE25" s="371"/>
      <c r="AF25" s="371"/>
      <c r="AG25" s="371"/>
      <c r="AH25" s="371"/>
      <c r="AI25" s="97"/>
      <c r="AK25" s="205" t="str">
        <f>IF(AND(K21="■",K25="□",K27="□"),"←修繕・模様替工事は入力（□にチェック）",IF(AND(K21="■",K25="■",W25="□"),"←修繕・模様替工事は入力（□にチェック）",""))</f>
        <v/>
      </c>
      <c r="AL25" s="86"/>
      <c r="AM25" s="86"/>
      <c r="AN25" s="86"/>
      <c r="AO25" s="86"/>
      <c r="AP25" s="86"/>
      <c r="AQ25" s="86"/>
      <c r="AR25" s="86"/>
      <c r="AS25" s="86"/>
      <c r="AT25" s="86"/>
      <c r="AU25" s="86"/>
      <c r="AV25" s="86"/>
      <c r="AW25" s="86"/>
      <c r="AX25" s="44"/>
      <c r="AY25" s="44"/>
      <c r="AZ25" s="44"/>
      <c r="BA25" s="44"/>
      <c r="BB25" s="44"/>
    </row>
    <row r="26" spans="1:54" s="43" customFormat="1" ht="22" customHeight="1">
      <c r="A26" s="490"/>
      <c r="B26" s="491"/>
      <c r="C26" s="510"/>
      <c r="D26" s="490"/>
      <c r="E26" s="491"/>
      <c r="F26" s="98"/>
      <c r="G26" s="404"/>
      <c r="H26" s="355"/>
      <c r="I26" s="355"/>
      <c r="J26" s="405"/>
      <c r="K26" s="65"/>
      <c r="L26" s="505" t="s">
        <v>238</v>
      </c>
      <c r="M26" s="505"/>
      <c r="N26" s="505"/>
      <c r="O26" s="505"/>
      <c r="P26" s="505"/>
      <c r="Q26" s="505"/>
      <c r="R26" s="505"/>
      <c r="S26" s="505"/>
      <c r="T26" s="505"/>
      <c r="U26" s="505"/>
      <c r="V26" s="506"/>
      <c r="W26" s="206"/>
      <c r="X26" s="411" t="s">
        <v>169</v>
      </c>
      <c r="Y26" s="411"/>
      <c r="Z26" s="411"/>
      <c r="AA26" s="411"/>
      <c r="AB26" s="411"/>
      <c r="AC26" s="411"/>
      <c r="AD26" s="411"/>
      <c r="AE26" s="411"/>
      <c r="AF26" s="411"/>
      <c r="AG26" s="411"/>
      <c r="AH26" s="411"/>
      <c r="AI26" s="412"/>
      <c r="AK26" s="207"/>
      <c r="AL26" s="101"/>
      <c r="AM26" s="101"/>
      <c r="AN26" s="101"/>
      <c r="AO26" s="101"/>
      <c r="AP26" s="101"/>
      <c r="AQ26" s="101"/>
      <c r="AR26" s="101"/>
      <c r="AS26" s="101"/>
      <c r="AT26" s="101"/>
      <c r="AU26" s="101"/>
      <c r="AV26" s="101"/>
      <c r="AW26" s="101"/>
      <c r="AX26" s="44"/>
      <c r="AY26" s="44"/>
      <c r="AZ26" s="44"/>
      <c r="BA26" s="44"/>
      <c r="BB26" s="44"/>
    </row>
    <row r="27" spans="1:54" s="43" customFormat="1" ht="12.75" customHeight="1">
      <c r="A27" s="490"/>
      <c r="B27" s="491"/>
      <c r="C27" s="510"/>
      <c r="D27" s="490"/>
      <c r="E27" s="491"/>
      <c r="F27" s="98"/>
      <c r="G27" s="404"/>
      <c r="H27" s="355"/>
      <c r="I27" s="355"/>
      <c r="J27" s="405"/>
      <c r="K27" s="165" t="s">
        <v>118</v>
      </c>
      <c r="L27" s="65" t="s">
        <v>170</v>
      </c>
      <c r="M27" s="102"/>
      <c r="N27" s="102"/>
      <c r="O27" s="102"/>
      <c r="P27" s="102"/>
      <c r="Q27" s="102"/>
      <c r="R27" s="102"/>
      <c r="S27" s="102"/>
      <c r="T27" s="102"/>
      <c r="U27" s="102"/>
      <c r="V27" s="103"/>
      <c r="W27" s="104" t="s">
        <v>61</v>
      </c>
      <c r="X27" s="389" t="s">
        <v>171</v>
      </c>
      <c r="Y27" s="389"/>
      <c r="Z27" s="389"/>
      <c r="AA27" s="389"/>
      <c r="AB27" s="389"/>
      <c r="AC27" s="389"/>
      <c r="AD27" s="389"/>
      <c r="AE27" s="389"/>
      <c r="AF27" s="389"/>
      <c r="AG27" s="389"/>
      <c r="AH27" s="389"/>
      <c r="AI27" s="105"/>
      <c r="AK27" s="205" t="str">
        <f>IF(AND(K21="■",W27="□"),"←修繕・模様替工事は入力（□にチェック）","")</f>
        <v/>
      </c>
      <c r="AL27" s="86"/>
      <c r="AM27" s="86"/>
      <c r="AN27" s="86"/>
      <c r="AO27" s="86"/>
      <c r="AP27" s="86"/>
      <c r="AQ27" s="86"/>
      <c r="AR27" s="86"/>
      <c r="AS27" s="86"/>
      <c r="AT27" s="86"/>
      <c r="AU27" s="86"/>
      <c r="AV27" s="86"/>
      <c r="AW27" s="86"/>
      <c r="AX27" s="44"/>
      <c r="AY27" s="44"/>
      <c r="AZ27" s="44"/>
      <c r="BA27" s="44"/>
      <c r="BB27" s="44"/>
    </row>
    <row r="28" spans="1:54" s="43" customFormat="1" ht="19.5" customHeight="1">
      <c r="A28" s="490"/>
      <c r="B28" s="491"/>
      <c r="C28" s="510"/>
      <c r="D28" s="490"/>
      <c r="E28" s="491"/>
      <c r="F28" s="98"/>
      <c r="G28" s="404"/>
      <c r="H28" s="355"/>
      <c r="I28" s="355"/>
      <c r="J28" s="405"/>
      <c r="K28" s="108"/>
      <c r="L28" s="413" t="s">
        <v>239</v>
      </c>
      <c r="M28" s="413"/>
      <c r="N28" s="413"/>
      <c r="O28" s="413"/>
      <c r="P28" s="413"/>
      <c r="Q28" s="413"/>
      <c r="R28" s="413"/>
      <c r="S28" s="413"/>
      <c r="T28" s="413"/>
      <c r="U28" s="413"/>
      <c r="V28" s="414"/>
      <c r="W28" s="208"/>
      <c r="X28" s="86"/>
      <c r="Y28" s="86"/>
      <c r="Z28" s="86"/>
      <c r="AA28" s="86"/>
      <c r="AB28" s="86"/>
      <c r="AC28" s="86"/>
      <c r="AD28" s="86"/>
      <c r="AE28" s="86"/>
      <c r="AF28" s="86"/>
      <c r="AG28" s="86"/>
      <c r="AH28" s="86"/>
      <c r="AI28" s="105"/>
      <c r="AK28" s="209"/>
      <c r="AL28" s="86"/>
      <c r="AM28" s="86"/>
      <c r="AN28" s="86"/>
      <c r="AO28" s="86"/>
      <c r="AP28" s="86"/>
      <c r="AQ28" s="86"/>
      <c r="AR28" s="86"/>
      <c r="AS28" s="86"/>
      <c r="AT28" s="86"/>
      <c r="AU28" s="86"/>
      <c r="AV28" s="86"/>
      <c r="AW28" s="86"/>
      <c r="AX28" s="44"/>
      <c r="AY28" s="44"/>
      <c r="AZ28" s="44"/>
      <c r="BA28" s="44"/>
      <c r="BB28" s="44"/>
    </row>
    <row r="29" spans="1:54" s="43" customFormat="1" ht="13" customHeight="1">
      <c r="A29" s="490"/>
      <c r="B29" s="491"/>
      <c r="C29" s="510"/>
      <c r="D29" s="490"/>
      <c r="E29" s="491"/>
      <c r="F29" s="471" t="s">
        <v>173</v>
      </c>
      <c r="G29" s="343"/>
      <c r="H29" s="343"/>
      <c r="I29" s="343"/>
      <c r="J29" s="344"/>
      <c r="K29" s="201" t="s">
        <v>61</v>
      </c>
      <c r="L29" s="80" t="s">
        <v>152</v>
      </c>
      <c r="M29" s="474" t="s">
        <v>174</v>
      </c>
      <c r="N29" s="474"/>
      <c r="O29" s="474"/>
      <c r="P29" s="474"/>
      <c r="Q29" s="474"/>
      <c r="R29" s="474"/>
      <c r="S29" s="474"/>
      <c r="T29" s="474"/>
      <c r="U29" s="474"/>
      <c r="V29" s="475"/>
      <c r="W29" s="210" t="s">
        <v>61</v>
      </c>
      <c r="X29" s="387" t="s">
        <v>175</v>
      </c>
      <c r="Y29" s="387"/>
      <c r="Z29" s="387"/>
      <c r="AA29" s="387"/>
      <c r="AB29" s="387"/>
      <c r="AC29" s="387"/>
      <c r="AD29" s="387"/>
      <c r="AE29" s="387"/>
      <c r="AF29" s="387"/>
      <c r="AG29" s="387"/>
      <c r="AH29" s="387"/>
      <c r="AI29" s="388"/>
      <c r="AK29" s="199" t="str">
        <f>IF(AND(K29="□",K31="□"),"←修繕・模様替工事は入力（□にチェック）",IF(AND(K29="■",W30="□"),"←未入力箇所があります（□にチェック）",IF((W29="□"),"←未入力箇所があります（結果に関わらず説明は必要です）","")))</f>
        <v>←修繕・模様替工事は入力（□にチェック）</v>
      </c>
      <c r="AL29" s="44"/>
      <c r="AM29" s="85"/>
      <c r="AN29" s="86"/>
      <c r="AO29" s="86"/>
      <c r="AP29" s="86"/>
      <c r="AQ29" s="86"/>
      <c r="AR29" s="86"/>
      <c r="AS29" s="86"/>
      <c r="AT29" s="86"/>
      <c r="AU29" s="86"/>
      <c r="AV29" s="86"/>
      <c r="AW29" s="86"/>
      <c r="AX29" s="86"/>
      <c r="AY29" s="86"/>
      <c r="AZ29" s="44"/>
      <c r="BA29" s="44"/>
    </row>
    <row r="30" spans="1:54" s="43" customFormat="1" ht="13" customHeight="1">
      <c r="A30" s="490"/>
      <c r="B30" s="491"/>
      <c r="C30" s="510"/>
      <c r="D30" s="490"/>
      <c r="E30" s="491"/>
      <c r="F30" s="472"/>
      <c r="G30" s="334"/>
      <c r="H30" s="334"/>
      <c r="I30" s="334"/>
      <c r="J30" s="335"/>
      <c r="K30" s="88"/>
      <c r="L30" s="80"/>
      <c r="M30" s="476"/>
      <c r="N30" s="476"/>
      <c r="O30" s="476"/>
      <c r="P30" s="476"/>
      <c r="Q30" s="476"/>
      <c r="R30" s="476"/>
      <c r="S30" s="476"/>
      <c r="T30" s="476"/>
      <c r="U30" s="476"/>
      <c r="V30" s="477"/>
      <c r="W30" s="110" t="s">
        <v>61</v>
      </c>
      <c r="X30" s="86" t="s">
        <v>176</v>
      </c>
      <c r="Y30" s="86"/>
      <c r="Z30" s="86"/>
      <c r="AA30" s="86"/>
      <c r="AB30" s="86"/>
      <c r="AC30" s="86"/>
      <c r="AD30" s="86"/>
      <c r="AE30" s="86"/>
      <c r="AF30" s="86"/>
      <c r="AG30" s="86"/>
      <c r="AH30" s="86"/>
      <c r="AI30" s="211"/>
      <c r="AK30" s="190"/>
      <c r="AL30" s="44"/>
      <c r="AM30" s="85"/>
      <c r="AN30" s="86"/>
      <c r="AO30" s="86"/>
      <c r="AP30" s="86"/>
      <c r="AQ30" s="86"/>
      <c r="AR30" s="86"/>
      <c r="AS30" s="86"/>
      <c r="AT30" s="86"/>
      <c r="AU30" s="86"/>
      <c r="AV30" s="86"/>
      <c r="AW30" s="86"/>
      <c r="AX30" s="86"/>
      <c r="AY30" s="86"/>
      <c r="AZ30" s="44"/>
      <c r="BA30" s="44"/>
    </row>
    <row r="31" spans="1:54" s="43" customFormat="1" ht="13" customHeight="1">
      <c r="A31" s="490"/>
      <c r="B31" s="491"/>
      <c r="C31" s="510"/>
      <c r="D31" s="492"/>
      <c r="E31" s="493"/>
      <c r="F31" s="473"/>
      <c r="G31" s="336"/>
      <c r="H31" s="336"/>
      <c r="I31" s="336"/>
      <c r="J31" s="337"/>
      <c r="K31" s="200" t="s">
        <v>118</v>
      </c>
      <c r="L31" s="80" t="s">
        <v>155</v>
      </c>
      <c r="M31" s="65"/>
      <c r="N31" s="65"/>
      <c r="O31" s="65"/>
      <c r="P31" s="65"/>
      <c r="Q31" s="65"/>
      <c r="R31" s="65"/>
      <c r="S31" s="65"/>
      <c r="T31" s="65"/>
      <c r="U31" s="65"/>
      <c r="V31" s="65"/>
      <c r="W31" s="212"/>
      <c r="X31" s="115"/>
      <c r="Y31" s="115"/>
      <c r="Z31" s="115"/>
      <c r="AA31" s="115"/>
      <c r="AB31" s="115"/>
      <c r="AC31" s="115"/>
      <c r="AD31" s="115"/>
      <c r="AE31" s="115"/>
      <c r="AF31" s="115"/>
      <c r="AG31" s="115"/>
      <c r="AH31" s="115"/>
      <c r="AI31" s="213"/>
      <c r="AK31" s="190"/>
      <c r="AL31" s="44"/>
      <c r="AM31" s="85"/>
      <c r="AN31" s="86"/>
      <c r="AO31" s="86"/>
      <c r="AP31" s="86"/>
      <c r="AQ31" s="86"/>
      <c r="AR31" s="86"/>
      <c r="AS31" s="86"/>
      <c r="AT31" s="86"/>
      <c r="AU31" s="86"/>
      <c r="AV31" s="86"/>
      <c r="AW31" s="86"/>
      <c r="AX31" s="86"/>
      <c r="AY31" s="86"/>
      <c r="AZ31" s="44"/>
      <c r="BA31" s="44"/>
    </row>
    <row r="32" spans="1:54" s="43" customFormat="1" ht="13" customHeight="1">
      <c r="A32" s="490"/>
      <c r="B32" s="491"/>
      <c r="C32" s="510"/>
      <c r="D32" s="343" t="s">
        <v>129</v>
      </c>
      <c r="E32" s="343"/>
      <c r="F32" s="322"/>
      <c r="G32" s="322"/>
      <c r="H32" s="322"/>
      <c r="I32" s="322"/>
      <c r="J32" s="521"/>
      <c r="K32" s="93"/>
      <c r="L32" s="77"/>
      <c r="M32" s="62"/>
      <c r="N32" s="62"/>
      <c r="O32" s="62"/>
      <c r="P32" s="62"/>
      <c r="Q32" s="62"/>
      <c r="R32" s="62"/>
      <c r="S32" s="62"/>
      <c r="T32" s="62"/>
      <c r="U32" s="62"/>
      <c r="V32" s="117"/>
      <c r="W32" s="208"/>
      <c r="X32" s="86"/>
      <c r="Y32" s="86"/>
      <c r="Z32" s="86"/>
      <c r="AA32" s="86"/>
      <c r="AB32" s="86"/>
      <c r="AC32" s="86"/>
      <c r="AD32" s="86"/>
      <c r="AE32" s="86"/>
      <c r="AF32" s="86"/>
      <c r="AG32" s="86"/>
      <c r="AH32" s="86"/>
      <c r="AI32" s="211"/>
      <c r="AK32" s="186"/>
      <c r="AL32" s="44"/>
      <c r="AM32" s="85"/>
      <c r="AN32" s="86"/>
      <c r="AO32" s="86"/>
      <c r="AP32" s="86"/>
      <c r="AQ32" s="86"/>
      <c r="AR32" s="86"/>
      <c r="AS32" s="86"/>
      <c r="AT32" s="86"/>
      <c r="AU32" s="86"/>
      <c r="AV32" s="86"/>
      <c r="AW32" s="86"/>
      <c r="AX32" s="86"/>
      <c r="AY32" s="86"/>
      <c r="AZ32" s="44"/>
      <c r="BA32" s="44"/>
    </row>
    <row r="33" spans="1:53" s="43" customFormat="1" ht="13" customHeight="1" thickBot="1">
      <c r="A33" s="511"/>
      <c r="B33" s="512"/>
      <c r="C33" s="513"/>
      <c r="D33" s="522"/>
      <c r="E33" s="522"/>
      <c r="F33" s="522"/>
      <c r="G33" s="522"/>
      <c r="H33" s="522"/>
      <c r="I33" s="522"/>
      <c r="J33" s="523"/>
      <c r="K33" s="214"/>
      <c r="L33" s="119"/>
      <c r="M33" s="68"/>
      <c r="N33" s="68"/>
      <c r="O33" s="68"/>
      <c r="P33" s="68"/>
      <c r="Q33" s="68"/>
      <c r="R33" s="68"/>
      <c r="S33" s="68"/>
      <c r="T33" s="68"/>
      <c r="U33" s="68"/>
      <c r="V33" s="120"/>
      <c r="W33" s="215"/>
      <c r="X33" s="122"/>
      <c r="Y33" s="122"/>
      <c r="Z33" s="122"/>
      <c r="AA33" s="122"/>
      <c r="AB33" s="122"/>
      <c r="AC33" s="122"/>
      <c r="AD33" s="122"/>
      <c r="AE33" s="122"/>
      <c r="AF33" s="122"/>
      <c r="AG33" s="122"/>
      <c r="AH33" s="122"/>
      <c r="AI33" s="123"/>
      <c r="AK33" s="186"/>
      <c r="AL33" s="44"/>
      <c r="AM33" s="44"/>
      <c r="AN33" s="44"/>
      <c r="AO33" s="44"/>
      <c r="AP33" s="44"/>
      <c r="AQ33" s="44"/>
      <c r="AR33" s="44"/>
      <c r="AS33" s="44"/>
      <c r="AT33" s="44"/>
      <c r="AU33" s="44"/>
      <c r="AV33" s="44"/>
      <c r="AW33" s="44"/>
      <c r="AX33" s="44"/>
      <c r="AY33" s="44"/>
      <c r="AZ33" s="44"/>
      <c r="BA33" s="44"/>
    </row>
    <row r="34" spans="1:53" s="43" customFormat="1" ht="19.5" customHeight="1">
      <c r="A34" s="524" t="s">
        <v>240</v>
      </c>
      <c r="B34" s="363" t="s">
        <v>180</v>
      </c>
      <c r="C34" s="363"/>
      <c r="D34" s="363"/>
      <c r="E34" s="363"/>
      <c r="F34" s="363"/>
      <c r="G34" s="363"/>
      <c r="H34" s="363"/>
      <c r="I34" s="363"/>
      <c r="J34" s="363"/>
      <c r="K34" s="363"/>
      <c r="L34" s="364"/>
      <c r="M34" s="362" t="s">
        <v>181</v>
      </c>
      <c r="N34" s="363"/>
      <c r="O34" s="363"/>
      <c r="P34" s="363"/>
      <c r="Q34" s="363"/>
      <c r="R34" s="363"/>
      <c r="S34" s="363"/>
      <c r="T34" s="363"/>
      <c r="U34" s="363"/>
      <c r="V34" s="363"/>
      <c r="W34" s="363"/>
      <c r="X34" s="363"/>
      <c r="Y34" s="363"/>
      <c r="Z34" s="363"/>
      <c r="AA34" s="363"/>
      <c r="AB34" s="363"/>
      <c r="AC34" s="363"/>
      <c r="AD34" s="363"/>
      <c r="AE34" s="363"/>
      <c r="AF34" s="363"/>
      <c r="AG34" s="363"/>
      <c r="AH34" s="363"/>
      <c r="AI34" s="365"/>
      <c r="AK34" s="186"/>
    </row>
    <row r="35" spans="1:53" s="43" customFormat="1" ht="14.15" customHeight="1">
      <c r="A35" s="525"/>
      <c r="B35" s="343" t="s">
        <v>241</v>
      </c>
      <c r="C35" s="343"/>
      <c r="D35" s="343"/>
      <c r="E35" s="343"/>
      <c r="F35" s="343"/>
      <c r="G35" s="343"/>
      <c r="H35" s="343"/>
      <c r="I35" s="343"/>
      <c r="J35" s="343"/>
      <c r="K35" s="343"/>
      <c r="L35" s="344"/>
      <c r="M35" s="145" t="s">
        <v>242</v>
      </c>
      <c r="N35" s="125"/>
      <c r="O35" s="125"/>
      <c r="P35" s="125"/>
      <c r="Q35" s="125"/>
      <c r="R35" s="125"/>
      <c r="S35" s="125"/>
      <c r="T35" s="125"/>
      <c r="U35" s="125"/>
      <c r="V35" s="125"/>
      <c r="W35" s="125"/>
      <c r="X35" s="216" t="s">
        <v>61</v>
      </c>
      <c r="Y35" s="77" t="s">
        <v>152</v>
      </c>
      <c r="Z35" s="77"/>
      <c r="AA35" s="216" t="s">
        <v>61</v>
      </c>
      <c r="AB35" s="77" t="s">
        <v>149</v>
      </c>
      <c r="AC35" s="62"/>
      <c r="AD35" s="62"/>
      <c r="AE35" s="62"/>
      <c r="AF35" s="62"/>
      <c r="AG35" s="62"/>
      <c r="AH35" s="62"/>
      <c r="AI35" s="63"/>
      <c r="AK35" s="186" t="str">
        <f>IF(AND(X35="□",AA35="□"),"←未入力箇所があります（□にチェック）","")</f>
        <v>←未入力箇所があります（□にチェック）</v>
      </c>
    </row>
    <row r="36" spans="1:53" s="43" customFormat="1" ht="14.15" customHeight="1">
      <c r="A36" s="525"/>
      <c r="B36" s="336"/>
      <c r="C36" s="336"/>
      <c r="D36" s="336"/>
      <c r="E36" s="336"/>
      <c r="F36" s="336"/>
      <c r="G36" s="336"/>
      <c r="H36" s="336"/>
      <c r="I36" s="336"/>
      <c r="J36" s="336"/>
      <c r="K36" s="336"/>
      <c r="L36" s="337"/>
      <c r="M36" s="135"/>
      <c r="N36" s="136"/>
      <c r="O36" s="136"/>
      <c r="P36" s="136"/>
      <c r="Q36" s="136"/>
      <c r="R36" s="136"/>
      <c r="S36" s="136"/>
      <c r="T36" s="136"/>
      <c r="U36" s="136"/>
      <c r="V36" s="136"/>
      <c r="W36" s="136"/>
      <c r="X36" s="217"/>
      <c r="Y36" s="217"/>
      <c r="Z36" s="217"/>
      <c r="AA36" s="217"/>
      <c r="AB36" s="217"/>
      <c r="AC36" s="217"/>
      <c r="AD36" s="342"/>
      <c r="AE36" s="342"/>
      <c r="AF36" s="342"/>
      <c r="AG36" s="342"/>
      <c r="AH36" s="342"/>
      <c r="AI36" s="218"/>
      <c r="AK36" s="186"/>
    </row>
    <row r="37" spans="1:53" s="43" customFormat="1" ht="14.15" customHeight="1">
      <c r="A37" s="525"/>
      <c r="B37" s="343" t="s">
        <v>243</v>
      </c>
      <c r="C37" s="343"/>
      <c r="D37" s="343"/>
      <c r="E37" s="343"/>
      <c r="F37" s="343"/>
      <c r="G37" s="343"/>
      <c r="H37" s="343"/>
      <c r="I37" s="343"/>
      <c r="J37" s="343"/>
      <c r="K37" s="343"/>
      <c r="L37" s="344"/>
      <c r="M37" s="124" t="s">
        <v>244</v>
      </c>
      <c r="N37" s="125"/>
      <c r="O37" s="125"/>
      <c r="P37" s="125"/>
      <c r="Q37" s="125"/>
      <c r="R37" s="125"/>
      <c r="S37" s="125"/>
      <c r="T37" s="125"/>
      <c r="U37" s="125"/>
      <c r="V37" s="125"/>
      <c r="W37" s="125"/>
      <c r="X37" s="216" t="s">
        <v>61</v>
      </c>
      <c r="Y37" s="77" t="s">
        <v>152</v>
      </c>
      <c r="Z37" s="77"/>
      <c r="AA37" s="216" t="s">
        <v>118</v>
      </c>
      <c r="AB37" s="77" t="s">
        <v>149</v>
      </c>
      <c r="AC37" s="62"/>
      <c r="AD37" s="62"/>
      <c r="AE37" s="62"/>
      <c r="AF37" s="62"/>
      <c r="AG37" s="62"/>
      <c r="AH37" s="62"/>
      <c r="AI37" s="63"/>
      <c r="AK37" s="186" t="str">
        <f>IF(AND(X37="□",AA37="□"),"←未入力箇所があります（□にチェック）","")</f>
        <v>←未入力箇所があります（□にチェック）</v>
      </c>
    </row>
    <row r="38" spans="1:53" s="43" customFormat="1" ht="14.15" customHeight="1">
      <c r="A38" s="525"/>
      <c r="B38" s="336"/>
      <c r="C38" s="336"/>
      <c r="D38" s="336"/>
      <c r="E38" s="336"/>
      <c r="F38" s="336"/>
      <c r="G38" s="336"/>
      <c r="H38" s="336"/>
      <c r="I38" s="336"/>
      <c r="J38" s="336"/>
      <c r="K38" s="336"/>
      <c r="L38" s="337"/>
      <c r="M38" s="135"/>
      <c r="N38" s="136"/>
      <c r="O38" s="136"/>
      <c r="P38" s="136"/>
      <c r="Q38" s="136"/>
      <c r="R38" s="136"/>
      <c r="S38" s="136"/>
      <c r="T38" s="136"/>
      <c r="U38" s="136"/>
      <c r="V38" s="136"/>
      <c r="W38" s="136"/>
      <c r="X38" s="217"/>
      <c r="Y38" s="217"/>
      <c r="Z38" s="217"/>
      <c r="AA38" s="217"/>
      <c r="AB38" s="217"/>
      <c r="AC38" s="217"/>
      <c r="AD38" s="217"/>
      <c r="AE38" s="217"/>
      <c r="AF38" s="217"/>
      <c r="AG38" s="217"/>
      <c r="AH38" s="217"/>
      <c r="AI38" s="218"/>
      <c r="AK38" s="186"/>
    </row>
    <row r="39" spans="1:53" s="43" customFormat="1" ht="14.15" customHeight="1">
      <c r="A39" s="525"/>
      <c r="B39" s="343" t="s">
        <v>245</v>
      </c>
      <c r="C39" s="343"/>
      <c r="D39" s="343"/>
      <c r="E39" s="343"/>
      <c r="F39" s="343"/>
      <c r="G39" s="343"/>
      <c r="H39" s="343"/>
      <c r="I39" s="343"/>
      <c r="J39" s="343"/>
      <c r="K39" s="343"/>
      <c r="L39" s="344"/>
      <c r="M39" s="65" t="s">
        <v>246</v>
      </c>
      <c r="N39" s="65"/>
      <c r="O39" s="65"/>
      <c r="P39" s="65"/>
      <c r="Q39" s="65"/>
      <c r="R39" s="65"/>
      <c r="S39" s="65"/>
      <c r="T39" s="65"/>
      <c r="U39" s="65"/>
      <c r="V39" s="65"/>
      <c r="W39" s="65"/>
      <c r="X39" s="216" t="s">
        <v>61</v>
      </c>
      <c r="Y39" s="77" t="s">
        <v>152</v>
      </c>
      <c r="Z39" s="77"/>
      <c r="AA39" s="216" t="s">
        <v>118</v>
      </c>
      <c r="AB39" s="77" t="s">
        <v>149</v>
      </c>
      <c r="AC39" s="62"/>
      <c r="AD39" s="62"/>
      <c r="AE39" s="62"/>
      <c r="AF39" s="62"/>
      <c r="AG39" s="62"/>
      <c r="AH39" s="62"/>
      <c r="AI39" s="63"/>
      <c r="AK39" s="186" t="str">
        <f>IF(AND(X39="□",AA39="□"),"←未入力箇所があります（□にチェック）","")</f>
        <v>←未入力箇所があります（□にチェック）</v>
      </c>
    </row>
    <row r="40" spans="1:53" s="43" customFormat="1" ht="14.15" customHeight="1">
      <c r="A40" s="525"/>
      <c r="B40" s="336"/>
      <c r="C40" s="336"/>
      <c r="D40" s="336"/>
      <c r="E40" s="336"/>
      <c r="F40" s="336"/>
      <c r="G40" s="336"/>
      <c r="H40" s="336"/>
      <c r="I40" s="336"/>
      <c r="J40" s="336"/>
      <c r="K40" s="336"/>
      <c r="L40" s="337"/>
      <c r="M40" s="90"/>
      <c r="N40" s="90"/>
      <c r="O40" s="90"/>
      <c r="P40" s="90"/>
      <c r="Q40" s="90"/>
      <c r="R40" s="90"/>
      <c r="S40" s="90"/>
      <c r="T40" s="90"/>
      <c r="U40" s="90"/>
      <c r="V40" s="90"/>
      <c r="W40" s="90"/>
      <c r="X40" s="217"/>
      <c r="Y40" s="72"/>
      <c r="Z40" s="72"/>
      <c r="AA40" s="72"/>
      <c r="AB40" s="72"/>
      <c r="AC40" s="90"/>
      <c r="AD40" s="90"/>
      <c r="AE40" s="90"/>
      <c r="AF40" s="90"/>
      <c r="AG40" s="90"/>
      <c r="AH40" s="90"/>
      <c r="AI40" s="218"/>
      <c r="AK40" s="186"/>
    </row>
    <row r="41" spans="1:53" s="43" customFormat="1" ht="14.15" customHeight="1">
      <c r="A41" s="525"/>
      <c r="B41" s="343" t="s">
        <v>247</v>
      </c>
      <c r="C41" s="343"/>
      <c r="D41" s="343"/>
      <c r="E41" s="343"/>
      <c r="F41" s="343"/>
      <c r="G41" s="343"/>
      <c r="H41" s="343"/>
      <c r="I41" s="343"/>
      <c r="J41" s="343"/>
      <c r="K41" s="343"/>
      <c r="L41" s="344"/>
      <c r="M41" s="125" t="s">
        <v>248</v>
      </c>
      <c r="N41" s="125"/>
      <c r="O41" s="125"/>
      <c r="P41" s="125"/>
      <c r="Q41" s="125"/>
      <c r="R41" s="125"/>
      <c r="S41" s="125"/>
      <c r="T41" s="125"/>
      <c r="U41" s="125"/>
      <c r="V41" s="125"/>
      <c r="W41" s="125"/>
      <c r="X41" s="216" t="s">
        <v>61</v>
      </c>
      <c r="Y41" s="77" t="s">
        <v>152</v>
      </c>
      <c r="Z41" s="77"/>
      <c r="AA41" s="216" t="s">
        <v>118</v>
      </c>
      <c r="AB41" s="77" t="s">
        <v>149</v>
      </c>
      <c r="AC41" s="62"/>
      <c r="AD41" s="62"/>
      <c r="AE41" s="62"/>
      <c r="AF41" s="62"/>
      <c r="AG41" s="62"/>
      <c r="AH41" s="62"/>
      <c r="AI41" s="63"/>
      <c r="AK41" s="186" t="str">
        <f>IF(AND(X41="□",AA41="□"),"←未入力箇所があります（□にチェック）","")</f>
        <v>←未入力箇所があります（□にチェック）</v>
      </c>
    </row>
    <row r="42" spans="1:53" s="43" customFormat="1" ht="14.15" customHeight="1">
      <c r="A42" s="525"/>
      <c r="B42" s="336"/>
      <c r="C42" s="336"/>
      <c r="D42" s="336"/>
      <c r="E42" s="336"/>
      <c r="F42" s="336"/>
      <c r="G42" s="336"/>
      <c r="H42" s="336"/>
      <c r="I42" s="336"/>
      <c r="J42" s="336"/>
      <c r="K42" s="336"/>
      <c r="L42" s="337"/>
      <c r="M42" s="90"/>
      <c r="N42" s="90"/>
      <c r="O42" s="90"/>
      <c r="P42" s="90"/>
      <c r="Q42" s="90"/>
      <c r="R42" s="136"/>
      <c r="S42" s="136"/>
      <c r="T42" s="136"/>
      <c r="U42" s="136"/>
      <c r="V42" s="136"/>
      <c r="W42" s="136"/>
      <c r="X42" s="217"/>
      <c r="Y42" s="72"/>
      <c r="Z42" s="72"/>
      <c r="AA42" s="72"/>
      <c r="AB42" s="72"/>
      <c r="AC42" s="90"/>
      <c r="AD42" s="90"/>
      <c r="AE42" s="90"/>
      <c r="AF42" s="90"/>
      <c r="AG42" s="90"/>
      <c r="AH42" s="90"/>
      <c r="AI42" s="218"/>
      <c r="AK42" s="186"/>
    </row>
    <row r="43" spans="1:53" s="43" customFormat="1" ht="14.15" customHeight="1">
      <c r="A43" s="525"/>
      <c r="B43" s="343" t="s">
        <v>249</v>
      </c>
      <c r="C43" s="343"/>
      <c r="D43" s="343"/>
      <c r="E43" s="343"/>
      <c r="F43" s="343"/>
      <c r="G43" s="343"/>
      <c r="H43" s="343"/>
      <c r="I43" s="343"/>
      <c r="J43" s="343"/>
      <c r="K43" s="343"/>
      <c r="L43" s="344"/>
      <c r="M43" s="145" t="s">
        <v>250</v>
      </c>
      <c r="N43" s="62"/>
      <c r="O43" s="62"/>
      <c r="P43" s="62"/>
      <c r="Q43" s="62"/>
      <c r="R43" s="62"/>
      <c r="S43" s="62"/>
      <c r="T43" s="62"/>
      <c r="U43" s="62"/>
      <c r="V43" s="62"/>
      <c r="W43" s="62"/>
      <c r="X43" s="216" t="s">
        <v>61</v>
      </c>
      <c r="Y43" s="77" t="s">
        <v>152</v>
      </c>
      <c r="Z43" s="77"/>
      <c r="AA43" s="216" t="s">
        <v>118</v>
      </c>
      <c r="AB43" s="77" t="s">
        <v>149</v>
      </c>
      <c r="AC43" s="65"/>
      <c r="AD43" s="65"/>
      <c r="AE43" s="65"/>
      <c r="AF43" s="65"/>
      <c r="AG43" s="65"/>
      <c r="AH43" s="65"/>
      <c r="AI43" s="189"/>
      <c r="AK43" s="186" t="str">
        <f>IF(AND(X43="□",AA43="□"),"←未入力箇所があります（□にチェック）","")</f>
        <v>←未入力箇所があります（□にチェック）</v>
      </c>
    </row>
    <row r="44" spans="1:53" s="43" customFormat="1" ht="14.15" customHeight="1">
      <c r="A44" s="525"/>
      <c r="B44" s="336"/>
      <c r="C44" s="336"/>
      <c r="D44" s="336"/>
      <c r="E44" s="336"/>
      <c r="F44" s="336"/>
      <c r="G44" s="336"/>
      <c r="H44" s="336"/>
      <c r="I44" s="336"/>
      <c r="J44" s="336"/>
      <c r="K44" s="336"/>
      <c r="L44" s="337"/>
      <c r="M44" s="90"/>
      <c r="N44" s="90"/>
      <c r="O44" s="90"/>
      <c r="P44" s="90"/>
      <c r="Q44" s="90"/>
      <c r="R44" s="90"/>
      <c r="S44" s="90"/>
      <c r="T44" s="90"/>
      <c r="U44" s="90"/>
      <c r="V44" s="90"/>
      <c r="W44" s="90"/>
      <c r="X44" s="217"/>
      <c r="Y44" s="80"/>
      <c r="Z44" s="72"/>
      <c r="AA44" s="72"/>
      <c r="AB44" s="72"/>
      <c r="AC44" s="90"/>
      <c r="AD44" s="90"/>
      <c r="AE44" s="90"/>
      <c r="AF44" s="90"/>
      <c r="AG44" s="90"/>
      <c r="AH44" s="90"/>
      <c r="AI44" s="218"/>
      <c r="AK44" s="186"/>
    </row>
    <row r="45" spans="1:53" s="43" customFormat="1" ht="14.15" customHeight="1">
      <c r="A45" s="525"/>
      <c r="B45" s="62" t="s">
        <v>251</v>
      </c>
      <c r="C45" s="94"/>
      <c r="D45" s="94"/>
      <c r="E45" s="94"/>
      <c r="F45" s="94"/>
      <c r="G45" s="94"/>
      <c r="H45" s="94"/>
      <c r="I45" s="94"/>
      <c r="J45" s="94"/>
      <c r="K45" s="94"/>
      <c r="L45" s="95"/>
      <c r="M45" s="65" t="s">
        <v>252</v>
      </c>
      <c r="N45" s="65"/>
      <c r="O45" s="65"/>
      <c r="P45" s="65"/>
      <c r="Q45" s="65"/>
      <c r="R45" s="65"/>
      <c r="S45" s="65"/>
      <c r="T45" s="65"/>
      <c r="U45" s="65"/>
      <c r="V45" s="65"/>
      <c r="W45" s="65"/>
      <c r="X45" s="216" t="s">
        <v>61</v>
      </c>
      <c r="Y45" s="77" t="s">
        <v>152</v>
      </c>
      <c r="Z45" s="77"/>
      <c r="AA45" s="216" t="s">
        <v>118</v>
      </c>
      <c r="AB45" s="77" t="s">
        <v>149</v>
      </c>
      <c r="AC45" s="65"/>
      <c r="AD45" s="65"/>
      <c r="AE45" s="65"/>
      <c r="AF45" s="65"/>
      <c r="AG45" s="65"/>
      <c r="AH45" s="65"/>
      <c r="AI45" s="189"/>
      <c r="AK45" s="186" t="str">
        <f>IF(AND(X45="□",AA45="□"),"←未入力箇所があります（□にチェック）",IF(AND(X45="■",C46=""),"←未入力箇所があります（　）に内容を入力",""))</f>
        <v>←未入力箇所があります（□にチェック）</v>
      </c>
    </row>
    <row r="46" spans="1:53" s="43" customFormat="1" ht="14.15" customHeight="1" thickBot="1">
      <c r="A46" s="525"/>
      <c r="B46" s="219" t="s">
        <v>253</v>
      </c>
      <c r="C46" s="320"/>
      <c r="D46" s="320"/>
      <c r="E46" s="320"/>
      <c r="F46" s="320"/>
      <c r="G46" s="320"/>
      <c r="H46" s="320"/>
      <c r="I46" s="320"/>
      <c r="J46" s="320"/>
      <c r="K46" s="320"/>
      <c r="L46" s="220" t="s">
        <v>91</v>
      </c>
      <c r="M46" s="65"/>
      <c r="N46" s="65"/>
      <c r="O46" s="65"/>
      <c r="P46" s="65"/>
      <c r="Q46" s="65"/>
      <c r="R46" s="65"/>
      <c r="S46" s="65"/>
      <c r="T46" s="65"/>
      <c r="U46" s="65"/>
      <c r="V46" s="65"/>
      <c r="W46" s="65"/>
      <c r="X46" s="80"/>
      <c r="Y46" s="80"/>
      <c r="Z46" s="80"/>
      <c r="AA46" s="80"/>
      <c r="AB46" s="80"/>
      <c r="AC46" s="65"/>
      <c r="AD46" s="65"/>
      <c r="AE46" s="65"/>
      <c r="AF46" s="65"/>
      <c r="AG46" s="65"/>
      <c r="AH46" s="65"/>
      <c r="AI46" s="189"/>
      <c r="AK46" s="186"/>
    </row>
    <row r="47" spans="1:53" s="43" customFormat="1" ht="24" customHeight="1">
      <c r="A47" s="450" t="s">
        <v>207</v>
      </c>
      <c r="B47" s="517" t="s">
        <v>254</v>
      </c>
      <c r="C47" s="518"/>
      <c r="D47" s="518"/>
      <c r="E47" s="518"/>
      <c r="F47" s="518"/>
      <c r="G47" s="518"/>
      <c r="H47" s="518"/>
      <c r="I47" s="518"/>
      <c r="J47" s="518"/>
      <c r="K47" s="518"/>
      <c r="L47" s="518"/>
      <c r="M47" s="423" t="s">
        <v>209</v>
      </c>
      <c r="N47" s="423"/>
      <c r="O47" s="423"/>
      <c r="P47" s="423"/>
      <c r="Q47" s="423"/>
      <c r="R47" s="423"/>
      <c r="S47" s="423"/>
      <c r="T47" s="362" t="s">
        <v>210</v>
      </c>
      <c r="U47" s="363"/>
      <c r="V47" s="363"/>
      <c r="W47" s="363"/>
      <c r="X47" s="363"/>
      <c r="Y47" s="364"/>
      <c r="Z47" s="483" t="s">
        <v>255</v>
      </c>
      <c r="AA47" s="484"/>
      <c r="AB47" s="484"/>
      <c r="AC47" s="484"/>
      <c r="AD47" s="484"/>
      <c r="AE47" s="484"/>
      <c r="AF47" s="484"/>
      <c r="AG47" s="484"/>
      <c r="AH47" s="484"/>
      <c r="AI47" s="485"/>
      <c r="AK47" s="186" t="str">
        <f>IF(AND(M48="□",M50="□",M52="□"),"←未入力箇所があります（□にチェック）","")</f>
        <v>←未入力箇所があります（□にチェック）</v>
      </c>
    </row>
    <row r="48" spans="1:53" s="43" customFormat="1" ht="15" customHeight="1">
      <c r="A48" s="451"/>
      <c r="B48" s="519"/>
      <c r="C48" s="520"/>
      <c r="D48" s="520"/>
      <c r="E48" s="520"/>
      <c r="F48" s="520"/>
      <c r="G48" s="520"/>
      <c r="H48" s="520"/>
      <c r="I48" s="520"/>
      <c r="J48" s="520"/>
      <c r="K48" s="520"/>
      <c r="L48" s="520"/>
      <c r="M48" s="221" t="s">
        <v>61</v>
      </c>
      <c r="N48" s="392" t="s">
        <v>212</v>
      </c>
      <c r="O48" s="392"/>
      <c r="P48" s="392"/>
      <c r="Q48" s="392"/>
      <c r="R48" s="392"/>
      <c r="S48" s="393"/>
      <c r="T48" s="145"/>
      <c r="U48" s="62"/>
      <c r="V48" s="62"/>
      <c r="W48" s="62"/>
      <c r="X48" s="463"/>
      <c r="Y48" s="532"/>
      <c r="Z48" s="222" t="s">
        <v>61</v>
      </c>
      <c r="AA48" s="81" t="s">
        <v>213</v>
      </c>
      <c r="AB48" s="222" t="s">
        <v>118</v>
      </c>
      <c r="AC48" s="81" t="s">
        <v>214</v>
      </c>
      <c r="AD48" s="222" t="s">
        <v>118</v>
      </c>
      <c r="AE48" s="81" t="s">
        <v>215</v>
      </c>
      <c r="AF48" s="222" t="s">
        <v>118</v>
      </c>
      <c r="AG48" s="81" t="s">
        <v>216</v>
      </c>
      <c r="AH48" s="222"/>
      <c r="AI48" s="223"/>
      <c r="AK48" s="186" t="str">
        <f>IF(AND(M48="■",T49=""),"←未入力箇所があります（見込み量を記入）",IF(AND(M48="■",Z48="□",AB48="□",AD48="□",AF48="□",Z49="□",AB49="□"),"←未入力箇所があります（□にチェック）",""))</f>
        <v/>
      </c>
    </row>
    <row r="49" spans="1:37" s="43" customFormat="1" ht="15" customHeight="1">
      <c r="A49" s="451"/>
      <c r="B49" s="519"/>
      <c r="C49" s="520"/>
      <c r="D49" s="520"/>
      <c r="E49" s="520"/>
      <c r="F49" s="520"/>
      <c r="G49" s="520"/>
      <c r="H49" s="520"/>
      <c r="I49" s="520"/>
      <c r="J49" s="520"/>
      <c r="K49" s="520"/>
      <c r="L49" s="520"/>
      <c r="M49" s="224"/>
      <c r="N49" s="72"/>
      <c r="O49" s="72"/>
      <c r="P49" s="72"/>
      <c r="Q49" s="72"/>
      <c r="R49" s="72"/>
      <c r="S49" s="197"/>
      <c r="T49" s="526"/>
      <c r="U49" s="527"/>
      <c r="V49" s="527"/>
      <c r="W49" s="527"/>
      <c r="X49" s="528" t="s">
        <v>206</v>
      </c>
      <c r="Y49" s="529"/>
      <c r="Z49" s="212" t="s">
        <v>118</v>
      </c>
      <c r="AA49" s="143" t="s">
        <v>217</v>
      </c>
      <c r="AB49" s="225" t="s">
        <v>118</v>
      </c>
      <c r="AC49" s="143" t="s">
        <v>256</v>
      </c>
      <c r="AD49" s="225"/>
      <c r="AE49" s="143"/>
      <c r="AF49" s="225"/>
      <c r="AG49" s="143"/>
      <c r="AH49" s="225"/>
      <c r="AI49" s="226"/>
      <c r="AK49" s="186"/>
    </row>
    <row r="50" spans="1:37" s="43" customFormat="1" ht="15" customHeight="1">
      <c r="A50" s="451"/>
      <c r="B50" s="519"/>
      <c r="C50" s="520"/>
      <c r="D50" s="520"/>
      <c r="E50" s="520"/>
      <c r="F50" s="520"/>
      <c r="G50" s="520"/>
      <c r="H50" s="520"/>
      <c r="I50" s="520"/>
      <c r="J50" s="520"/>
      <c r="K50" s="520"/>
      <c r="L50" s="520"/>
      <c r="M50" s="221" t="s">
        <v>61</v>
      </c>
      <c r="N50" s="392" t="s">
        <v>218</v>
      </c>
      <c r="O50" s="392"/>
      <c r="P50" s="392"/>
      <c r="Q50" s="392"/>
      <c r="R50" s="392"/>
      <c r="S50" s="393"/>
      <c r="T50" s="145"/>
      <c r="U50" s="62"/>
      <c r="V50" s="62"/>
      <c r="W50" s="62"/>
      <c r="X50" s="463"/>
      <c r="Y50" s="532"/>
      <c r="Z50" s="222" t="s">
        <v>118</v>
      </c>
      <c r="AA50" s="81" t="s">
        <v>213</v>
      </c>
      <c r="AB50" s="222" t="s">
        <v>118</v>
      </c>
      <c r="AC50" s="81" t="s">
        <v>214</v>
      </c>
      <c r="AD50" s="222" t="s">
        <v>118</v>
      </c>
      <c r="AE50" s="81" t="s">
        <v>215</v>
      </c>
      <c r="AF50" s="222" t="s">
        <v>118</v>
      </c>
      <c r="AG50" s="81" t="s">
        <v>216</v>
      </c>
      <c r="AH50" s="222"/>
      <c r="AI50" s="223"/>
      <c r="AK50" s="186" t="str">
        <f>IF(AND(M50="■",T51=""),"←未入力箇所があります（見込み量を記入）",IF(AND(M50="■",Z50="□",AB50="□",AD50="□",AF50="□",Z51="□",AB51="□"),"←未入力箇所があります（□にチェック）",""))</f>
        <v/>
      </c>
    </row>
    <row r="51" spans="1:37" s="43" customFormat="1" ht="15" customHeight="1">
      <c r="A51" s="451"/>
      <c r="B51" s="519"/>
      <c r="C51" s="520"/>
      <c r="D51" s="520"/>
      <c r="E51" s="520"/>
      <c r="F51" s="520"/>
      <c r="G51" s="520"/>
      <c r="H51" s="520"/>
      <c r="I51" s="520"/>
      <c r="J51" s="520"/>
      <c r="K51" s="520"/>
      <c r="L51" s="520"/>
      <c r="M51" s="224"/>
      <c r="N51" s="72"/>
      <c r="O51" s="72"/>
      <c r="P51" s="72"/>
      <c r="Q51" s="72"/>
      <c r="R51" s="72"/>
      <c r="S51" s="197"/>
      <c r="T51" s="526"/>
      <c r="U51" s="527"/>
      <c r="V51" s="527"/>
      <c r="W51" s="527"/>
      <c r="X51" s="528" t="s">
        <v>206</v>
      </c>
      <c r="Y51" s="529"/>
      <c r="Z51" s="212" t="s">
        <v>118</v>
      </c>
      <c r="AA51" s="143" t="s">
        <v>217</v>
      </c>
      <c r="AB51" s="225" t="s">
        <v>118</v>
      </c>
      <c r="AC51" s="143" t="s">
        <v>256</v>
      </c>
      <c r="AD51" s="225"/>
      <c r="AE51" s="143"/>
      <c r="AF51" s="225"/>
      <c r="AG51" s="143"/>
      <c r="AH51" s="225"/>
      <c r="AI51" s="226"/>
      <c r="AK51" s="186"/>
    </row>
    <row r="52" spans="1:37" s="43" customFormat="1" ht="15" customHeight="1">
      <c r="A52" s="451"/>
      <c r="B52" s="519"/>
      <c r="C52" s="520"/>
      <c r="D52" s="520"/>
      <c r="E52" s="520"/>
      <c r="F52" s="520"/>
      <c r="G52" s="520"/>
      <c r="H52" s="520"/>
      <c r="I52" s="520"/>
      <c r="J52" s="520"/>
      <c r="K52" s="520"/>
      <c r="L52" s="520"/>
      <c r="M52" s="221" t="s">
        <v>61</v>
      </c>
      <c r="N52" s="392" t="s">
        <v>219</v>
      </c>
      <c r="O52" s="392"/>
      <c r="P52" s="392"/>
      <c r="Q52" s="392"/>
      <c r="R52" s="392"/>
      <c r="S52" s="393"/>
      <c r="T52" s="145"/>
      <c r="U52" s="62"/>
      <c r="V52" s="62"/>
      <c r="W52" s="62"/>
      <c r="X52" s="463"/>
      <c r="Y52" s="532"/>
      <c r="Z52" s="222" t="s">
        <v>118</v>
      </c>
      <c r="AA52" s="81" t="s">
        <v>213</v>
      </c>
      <c r="AB52" s="222" t="s">
        <v>118</v>
      </c>
      <c r="AC52" s="81" t="s">
        <v>214</v>
      </c>
      <c r="AD52" s="222" t="s">
        <v>118</v>
      </c>
      <c r="AE52" s="81" t="s">
        <v>215</v>
      </c>
      <c r="AF52" s="222" t="s">
        <v>118</v>
      </c>
      <c r="AG52" s="81" t="s">
        <v>216</v>
      </c>
      <c r="AH52" s="222"/>
      <c r="AI52" s="223"/>
      <c r="AK52" s="186" t="str">
        <f>IF(AND(M52="■",T53=""),"←未入力箇所があります（見込み量を記入）",IF(AND(M52="■",Z52="□",AB52="□",AD52="□",AF52="□",Z53="□",AB53="□"),"←未入力箇所があります（□にチェック）",""))</f>
        <v/>
      </c>
    </row>
    <row r="53" spans="1:37" s="43" customFormat="1" ht="15" customHeight="1">
      <c r="A53" s="451"/>
      <c r="B53" s="519"/>
      <c r="C53" s="520"/>
      <c r="D53" s="520"/>
      <c r="E53" s="520"/>
      <c r="F53" s="520"/>
      <c r="G53" s="520"/>
      <c r="H53" s="520"/>
      <c r="I53" s="520"/>
      <c r="J53" s="520"/>
      <c r="K53" s="520"/>
      <c r="L53" s="520"/>
      <c r="M53" s="224"/>
      <c r="N53" s="72"/>
      <c r="O53" s="72"/>
      <c r="P53" s="72"/>
      <c r="Q53" s="72"/>
      <c r="R53" s="72"/>
      <c r="S53" s="197"/>
      <c r="T53" s="526"/>
      <c r="U53" s="527"/>
      <c r="V53" s="527"/>
      <c r="W53" s="527"/>
      <c r="X53" s="528" t="s">
        <v>206</v>
      </c>
      <c r="Y53" s="529"/>
      <c r="Z53" s="212" t="s">
        <v>118</v>
      </c>
      <c r="AA53" s="143" t="s">
        <v>217</v>
      </c>
      <c r="AB53" s="225" t="s">
        <v>118</v>
      </c>
      <c r="AC53" s="143" t="s">
        <v>256</v>
      </c>
      <c r="AD53" s="225"/>
      <c r="AE53" s="143"/>
      <c r="AF53" s="225"/>
      <c r="AG53" s="143"/>
      <c r="AH53" s="225"/>
      <c r="AI53" s="226"/>
      <c r="AK53" s="186"/>
    </row>
    <row r="54" spans="1:37" s="43" customFormat="1" ht="15" customHeight="1" thickBot="1">
      <c r="A54" s="533"/>
      <c r="B54" s="530" t="s">
        <v>257</v>
      </c>
      <c r="C54" s="530"/>
      <c r="D54" s="530"/>
      <c r="E54" s="530"/>
      <c r="F54" s="530"/>
      <c r="G54" s="530"/>
      <c r="H54" s="530"/>
      <c r="I54" s="530"/>
      <c r="J54" s="530"/>
      <c r="K54" s="530"/>
      <c r="L54" s="53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531"/>
      <c r="AK54" s="186"/>
    </row>
    <row r="55" spans="1:37" s="43" customFormat="1" ht="18" customHeight="1">
      <c r="A55" s="458" t="s">
        <v>221</v>
      </c>
      <c r="B55" s="319"/>
      <c r="C55" s="51" t="s">
        <v>222</v>
      </c>
      <c r="D55" s="51"/>
      <c r="E55" s="51"/>
      <c r="F55" s="51"/>
      <c r="G55" s="51"/>
      <c r="H55" s="51"/>
      <c r="I55" s="51" t="s">
        <v>223</v>
      </c>
      <c r="J55" s="51"/>
      <c r="K55" s="51" t="s">
        <v>93</v>
      </c>
      <c r="L55" s="319"/>
      <c r="M55" s="319"/>
      <c r="N55" s="319"/>
      <c r="O55" s="319"/>
      <c r="P55" s="51" t="s">
        <v>91</v>
      </c>
      <c r="Q55" s="51"/>
      <c r="R55" s="51" t="s">
        <v>224</v>
      </c>
      <c r="S55" s="51" t="s">
        <v>93</v>
      </c>
      <c r="T55" s="319"/>
      <c r="U55" s="319"/>
      <c r="V55" s="319"/>
      <c r="W55" s="319"/>
      <c r="X55" s="51" t="s">
        <v>91</v>
      </c>
      <c r="Y55" s="51"/>
      <c r="Z55" s="51" t="s">
        <v>225</v>
      </c>
      <c r="AA55" s="51"/>
      <c r="AB55" s="51" t="s">
        <v>93</v>
      </c>
      <c r="AC55" s="319"/>
      <c r="AD55" s="319"/>
      <c r="AE55" s="319"/>
      <c r="AF55" s="319"/>
      <c r="AG55" s="51" t="s">
        <v>91</v>
      </c>
      <c r="AH55" s="51"/>
      <c r="AI55" s="179"/>
      <c r="AK55" s="186" t="str">
        <f>IF(AND(M48="■",T49&gt;0,L55=""),"←未入力箇所があります（　）に中間処分場名を記入",IF(AND(M50="■",T51&gt;0,T55=""),"←未入力箇所があります（　）に中間処分場名を記入",IF(AND(M52="■",T53&gt;0,AC55=""),"←未入力箇所があります（　）に中間処分場名を記入","")))</f>
        <v/>
      </c>
    </row>
    <row r="56" spans="1:37" s="43" customFormat="1" ht="18" customHeight="1" thickBot="1">
      <c r="A56" s="227" t="s">
        <v>258</v>
      </c>
      <c r="B56" s="68"/>
      <c r="C56" s="68"/>
      <c r="D56" s="68"/>
      <c r="E56" s="68"/>
      <c r="F56" s="68"/>
      <c r="G56" s="68"/>
      <c r="H56" s="68"/>
      <c r="I56" s="68"/>
      <c r="J56" s="68"/>
      <c r="K56" s="68"/>
      <c r="L56" s="68"/>
      <c r="M56" s="68"/>
      <c r="N56" s="68"/>
      <c r="O56" s="68"/>
      <c r="P56" s="181"/>
      <c r="Q56" s="68"/>
      <c r="R56" s="119" t="s">
        <v>93</v>
      </c>
      <c r="S56" s="459"/>
      <c r="T56" s="459"/>
      <c r="U56" s="459"/>
      <c r="V56" s="459"/>
      <c r="W56" s="459"/>
      <c r="X56" s="459"/>
      <c r="Y56" s="459"/>
      <c r="Z56" s="459"/>
      <c r="AA56" s="459"/>
      <c r="AB56" s="459"/>
      <c r="AC56" s="459"/>
      <c r="AD56" s="459"/>
      <c r="AE56" s="459"/>
      <c r="AF56" s="459"/>
      <c r="AG56" s="459"/>
      <c r="AH56" s="228" t="s">
        <v>91</v>
      </c>
      <c r="AI56" s="70"/>
      <c r="AK56" s="186"/>
    </row>
    <row r="57" spans="1:37" ht="15.5" customHeight="1">
      <c r="A57" s="43" t="s">
        <v>227</v>
      </c>
      <c r="B57" s="43"/>
    </row>
    <row r="58" spans="1:37" ht="9.5" customHeight="1"/>
    <row r="59" spans="1:37" ht="13" customHeight="1"/>
    <row r="60" spans="1:37" ht="13" customHeight="1"/>
    <row r="61" spans="1:37" ht="13" customHeight="1"/>
    <row r="62" spans="1:37" ht="13" customHeight="1"/>
    <row r="63" spans="1:37" ht="13" customHeight="1"/>
    <row r="64" spans="1:37" ht="13" customHeight="1"/>
    <row r="65" ht="13" customHeight="1"/>
  </sheetData>
  <mergeCells count="105">
    <mergeCell ref="B47:L53"/>
    <mergeCell ref="D32:J33"/>
    <mergeCell ref="A34:A46"/>
    <mergeCell ref="B34:L34"/>
    <mergeCell ref="S56:AG56"/>
    <mergeCell ref="T53:W53"/>
    <mergeCell ref="X53:Y53"/>
    <mergeCell ref="B54:AI54"/>
    <mergeCell ref="A55:B55"/>
    <mergeCell ref="L55:O55"/>
    <mergeCell ref="T55:W55"/>
    <mergeCell ref="AC55:AF55"/>
    <mergeCell ref="N50:S50"/>
    <mergeCell ref="X50:Y50"/>
    <mergeCell ref="T51:W51"/>
    <mergeCell ref="X51:Y51"/>
    <mergeCell ref="N52:S52"/>
    <mergeCell ref="X52:Y52"/>
    <mergeCell ref="A47:A54"/>
    <mergeCell ref="N48:S48"/>
    <mergeCell ref="X48:Y48"/>
    <mergeCell ref="T49:W49"/>
    <mergeCell ref="X49:Y49"/>
    <mergeCell ref="B37:L38"/>
    <mergeCell ref="C46:K46"/>
    <mergeCell ref="A11:C33"/>
    <mergeCell ref="D11:J11"/>
    <mergeCell ref="K11:V11"/>
    <mergeCell ref="W11:AI11"/>
    <mergeCell ref="D12:J13"/>
    <mergeCell ref="K12:N12"/>
    <mergeCell ref="P12:Q12"/>
    <mergeCell ref="S12:U12"/>
    <mergeCell ref="W12:AI13"/>
    <mergeCell ref="W14:AI15"/>
    <mergeCell ref="K15:Q15"/>
    <mergeCell ref="R15:S15"/>
    <mergeCell ref="K16:M16"/>
    <mergeCell ref="W16:AI18"/>
    <mergeCell ref="K17:M17"/>
    <mergeCell ref="M34:AI34"/>
    <mergeCell ref="B35:L36"/>
    <mergeCell ref="AD36:AH36"/>
    <mergeCell ref="N17:U17"/>
    <mergeCell ref="K13:M13"/>
    <mergeCell ref="N13:U13"/>
    <mergeCell ref="D19:J20"/>
    <mergeCell ref="X27:AH27"/>
    <mergeCell ref="M47:S47"/>
    <mergeCell ref="T47:Y47"/>
    <mergeCell ref="Z47:AI47"/>
    <mergeCell ref="M19:V20"/>
    <mergeCell ref="W19:AI20"/>
    <mergeCell ref="D21:E31"/>
    <mergeCell ref="F21:J24"/>
    <mergeCell ref="W21:W22"/>
    <mergeCell ref="X21:AI22"/>
    <mergeCell ref="N22:N23"/>
    <mergeCell ref="O22:O23"/>
    <mergeCell ref="P22:P23"/>
    <mergeCell ref="R22:R23"/>
    <mergeCell ref="S22:S23"/>
    <mergeCell ref="T22:T23"/>
    <mergeCell ref="W23:W24"/>
    <mergeCell ref="X23:AI24"/>
    <mergeCell ref="G25:J28"/>
    <mergeCell ref="X25:AH25"/>
    <mergeCell ref="L26:V26"/>
    <mergeCell ref="X26:AI26"/>
    <mergeCell ref="B39:L40"/>
    <mergeCell ref="B41:L42"/>
    <mergeCell ref="B43:L44"/>
    <mergeCell ref="L28:V28"/>
    <mergeCell ref="F29:J31"/>
    <mergeCell ref="M29:V30"/>
    <mergeCell ref="X29:AI29"/>
    <mergeCell ref="D14:J18"/>
    <mergeCell ref="K14:M14"/>
    <mergeCell ref="O14:P14"/>
    <mergeCell ref="Q14:S14"/>
    <mergeCell ref="T9:U9"/>
    <mergeCell ref="AE9:AH9"/>
    <mergeCell ref="P2:AI2"/>
    <mergeCell ref="L3:X3"/>
    <mergeCell ref="A4:J5"/>
    <mergeCell ref="L4:P4"/>
    <mergeCell ref="R4:AC4"/>
    <mergeCell ref="L5:U5"/>
    <mergeCell ref="W5:X5"/>
    <mergeCell ref="Q8:R8"/>
    <mergeCell ref="T8:W8"/>
    <mergeCell ref="Y8:Z8"/>
    <mergeCell ref="AB8:AC8"/>
    <mergeCell ref="AE8:AG8"/>
    <mergeCell ref="A6:C10"/>
    <mergeCell ref="D6:J7"/>
    <mergeCell ref="K6:M6"/>
    <mergeCell ref="N6:O6"/>
    <mergeCell ref="P6:R6"/>
    <mergeCell ref="S6:T6"/>
    <mergeCell ref="K7:M7"/>
    <mergeCell ref="O7:AH7"/>
    <mergeCell ref="D8:J10"/>
    <mergeCell ref="K8:O8"/>
    <mergeCell ref="N10:AH10"/>
  </mergeCells>
  <phoneticPr fontId="1"/>
  <conditionalFormatting sqref="AE9:AH9">
    <cfRule type="expression" dxfId="45" priority="16">
      <formula>$AD$8="■"</formula>
    </cfRule>
  </conditionalFormatting>
  <conditionalFormatting sqref="W12:AI13">
    <cfRule type="expression" dxfId="44" priority="15">
      <formula>R12="■"</formula>
    </cfRule>
  </conditionalFormatting>
  <conditionalFormatting sqref="Q14:S14">
    <cfRule type="expression" dxfId="43" priority="14">
      <formula>$N$14="■"</formula>
    </cfRule>
  </conditionalFormatting>
  <conditionalFormatting sqref="W14">
    <cfRule type="expression" dxfId="42" priority="13">
      <formula>$N$14="■"</formula>
    </cfRule>
  </conditionalFormatting>
  <conditionalFormatting sqref="W16:AI18">
    <cfRule type="expression" dxfId="41" priority="12">
      <formula>$N$16="■"</formula>
    </cfRule>
  </conditionalFormatting>
  <conditionalFormatting sqref="C46:K46">
    <cfRule type="expression" dxfId="40" priority="11">
      <formula>$X$45="■"</formula>
    </cfRule>
  </conditionalFormatting>
  <conditionalFormatting sqref="T49:W49">
    <cfRule type="expression" dxfId="39" priority="10">
      <formula>$M$48="■"</formula>
    </cfRule>
  </conditionalFormatting>
  <conditionalFormatting sqref="Z48:Z49 AB48:AB49 AD48 AF48">
    <cfRule type="expression" dxfId="38" priority="9">
      <formula>$M$48="■"</formula>
    </cfRule>
  </conditionalFormatting>
  <conditionalFormatting sqref="T51:W51 Z50:Z51 AB50:AB51 AD50 AF50">
    <cfRule type="expression" dxfId="37" priority="8">
      <formula>$M$50="■"</formula>
    </cfRule>
  </conditionalFormatting>
  <conditionalFormatting sqref="T53:W53 Z52:Z53 AB52:AB53 AD52 AF52">
    <cfRule type="expression" dxfId="36" priority="7">
      <formula>$M$52="■"</formula>
    </cfRule>
  </conditionalFormatting>
  <conditionalFormatting sqref="L55:O55">
    <cfRule type="expression" dxfId="35" priority="5">
      <formula>AND($M$48="■",$T$49&gt;0)</formula>
    </cfRule>
  </conditionalFormatting>
  <conditionalFormatting sqref="T55:W55">
    <cfRule type="expression" dxfId="34" priority="6">
      <formula>AND($M$50="■",$T$51&gt;0)</formula>
    </cfRule>
  </conditionalFormatting>
  <conditionalFormatting sqref="AC55:AF55">
    <cfRule type="expression" dxfId="33" priority="4">
      <formula>AND($M$52="■",$T$53&gt;0)</formula>
    </cfRule>
  </conditionalFormatting>
  <conditionalFormatting sqref="W19:AI20">
    <cfRule type="expression" dxfId="32" priority="3">
      <formula>$K$19="■"</formula>
    </cfRule>
  </conditionalFormatting>
  <conditionalFormatting sqref="K25 K27 O22:O23 R22:R23 W21:W25 W27">
    <cfRule type="expression" dxfId="31" priority="2">
      <formula>$K$21="■"</formula>
    </cfRule>
  </conditionalFormatting>
  <conditionalFormatting sqref="W30">
    <cfRule type="expression" dxfId="30" priority="1">
      <formula>$K$29="■"</formula>
    </cfRule>
  </conditionalFormatting>
  <dataValidations count="1">
    <dataValidation type="list" allowBlank="1" showInputMessage="1" showErrorMessage="1" sqref="K4:K5 Q4 V5 P8 S8 X8 AA8 AD8 O12 R12 N14 U14 N16 P16 K19:K21 K24:K25 K27 K29 K31 W27 W29:W30 W21:W25 X35 X37 X39 X41 X43 X45 AA45 AA43 AA41 AA39 AA37 AA35 M48 M50 M52 AD48 AF48 Z48:Z53 AB48:AB53 AD50 AF50 AD52 AF52 O22:O23 R22:R23 U2 AB2">
      <formula1>"□,■"</formula1>
    </dataValidation>
  </dataValidations>
  <printOptions horizontalCentered="1"/>
  <pageMargins left="0.74803149606299213" right="0.43307086614173229" top="0.43307086614173229" bottom="0.27559055118110237" header="0.39370078740157483" footer="0.43307086614173229"/>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BA68"/>
  <sheetViews>
    <sheetView view="pageBreakPreview" zoomScaleNormal="100" zoomScaleSheetLayoutView="100" workbookViewId="0">
      <selection activeCell="J3" sqref="J3"/>
    </sheetView>
  </sheetViews>
  <sheetFormatPr defaultColWidth="2.6328125" defaultRowHeight="12"/>
  <cols>
    <col min="1" max="1" width="3.36328125" style="3" customWidth="1"/>
    <col min="2" max="2" width="3.08984375" style="3" customWidth="1"/>
    <col min="3" max="3" width="2.6328125" style="3" customWidth="1"/>
    <col min="4" max="4" width="9.6328125" style="3" customWidth="1"/>
    <col min="5" max="5" width="2.6328125" style="3" customWidth="1"/>
    <col min="6" max="7" width="1.6328125" style="3" customWidth="1"/>
    <col min="8" max="8" width="0.90625" style="3" customWidth="1"/>
    <col min="9" max="9" width="2.08984375" style="3" customWidth="1"/>
    <col min="10" max="31" width="2.6328125" style="3" customWidth="1"/>
    <col min="32" max="32" width="2.08984375" style="3" customWidth="1"/>
    <col min="33" max="33" width="1.6328125" style="3" customWidth="1"/>
    <col min="34" max="34" width="2.6328125" style="3" customWidth="1"/>
    <col min="35" max="35" width="2.453125" style="3" customWidth="1"/>
    <col min="36" max="36" width="2.08984375" style="3" customWidth="1"/>
    <col min="37" max="37" width="8.6328125" style="231" customWidth="1"/>
    <col min="38" max="16384" width="2.6328125" style="3"/>
  </cols>
  <sheetData>
    <row r="1" spans="1:37" ht="15" customHeight="1" thickBot="1">
      <c r="A1" s="45" t="s">
        <v>259</v>
      </c>
      <c r="B1" s="43"/>
      <c r="AF1" s="229"/>
      <c r="AH1" s="230" t="s">
        <v>1</v>
      </c>
    </row>
    <row r="2" spans="1:37" ht="14.25" customHeight="1" thickBot="1">
      <c r="H2" s="309" t="s">
        <v>260</v>
      </c>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1"/>
      <c r="AK2" s="37" t="s">
        <v>96</v>
      </c>
    </row>
    <row r="3" spans="1:37" ht="22" customHeight="1" thickBot="1">
      <c r="A3" s="48"/>
      <c r="B3" s="48"/>
      <c r="C3" s="48"/>
      <c r="D3" s="48"/>
      <c r="E3" s="48"/>
      <c r="F3" s="48"/>
      <c r="G3" s="48"/>
      <c r="H3" s="48"/>
      <c r="I3" s="48"/>
      <c r="J3" s="48"/>
      <c r="K3" s="464" t="s">
        <v>115</v>
      </c>
      <c r="L3" s="464"/>
      <c r="M3" s="464"/>
      <c r="N3" s="464"/>
      <c r="O3" s="464"/>
      <c r="P3" s="464"/>
      <c r="Q3" s="464"/>
      <c r="R3" s="464"/>
      <c r="S3" s="464"/>
      <c r="T3" s="464"/>
      <c r="U3" s="464"/>
      <c r="V3" s="464"/>
      <c r="W3" s="464"/>
      <c r="X3" s="48"/>
      <c r="Y3" s="48"/>
      <c r="Z3" s="48"/>
      <c r="AA3" s="48"/>
      <c r="AB3" s="48"/>
      <c r="AC3" s="48"/>
      <c r="AD3" s="48"/>
      <c r="AE3" s="48"/>
      <c r="AF3" s="48"/>
      <c r="AG3" s="48"/>
      <c r="AH3" s="48"/>
    </row>
    <row r="4" spans="1:37" s="45" customFormat="1" ht="17.149999999999999" customHeight="1" thickBot="1">
      <c r="A4" s="536" t="s">
        <v>261</v>
      </c>
      <c r="B4" s="537"/>
      <c r="C4" s="537"/>
      <c r="D4" s="537"/>
      <c r="E4" s="537"/>
      <c r="F4" s="537"/>
      <c r="G4" s="537"/>
      <c r="H4" s="537"/>
      <c r="I4" s="538"/>
      <c r="J4" s="232" t="s">
        <v>61</v>
      </c>
      <c r="K4" s="319" t="s">
        <v>262</v>
      </c>
      <c r="L4" s="319"/>
      <c r="M4" s="319"/>
      <c r="N4" s="319"/>
      <c r="O4" s="319"/>
      <c r="P4" s="319"/>
      <c r="Q4" s="319"/>
      <c r="R4" s="232" t="s">
        <v>61</v>
      </c>
      <c r="S4" s="423" t="s">
        <v>123</v>
      </c>
      <c r="T4" s="423"/>
      <c r="U4" s="423"/>
      <c r="V4" s="539"/>
      <c r="W4" s="539"/>
      <c r="X4" s="539"/>
      <c r="Y4" s="539"/>
      <c r="Z4" s="539"/>
      <c r="AA4" s="539"/>
      <c r="AB4" s="539"/>
      <c r="AC4" s="539"/>
      <c r="AD4" s="539"/>
      <c r="AE4" s="539"/>
      <c r="AF4" s="539"/>
      <c r="AG4" s="539"/>
      <c r="AH4" s="52" t="s">
        <v>91</v>
      </c>
      <c r="AJ4" s="56"/>
      <c r="AK4" s="233" t="str">
        <f>IF(AND(J4="□",R4="□"),"←解体工事は入力（□にチェック）",IF(AND(R4="■",V4=""),"←解体工事は入力（　）に内容を記入",""))</f>
        <v>←解体工事は入力（□にチェック）</v>
      </c>
    </row>
    <row r="5" spans="1:37" s="45" customFormat="1" ht="17.149999999999999" customHeight="1">
      <c r="A5" s="507" t="s">
        <v>263</v>
      </c>
      <c r="B5" s="508"/>
      <c r="C5" s="508"/>
      <c r="D5" s="508"/>
      <c r="E5" s="508"/>
      <c r="F5" s="508"/>
      <c r="G5" s="508"/>
      <c r="H5" s="508"/>
      <c r="I5" s="509"/>
      <c r="J5" s="49" t="s">
        <v>61</v>
      </c>
      <c r="K5" s="534" t="s">
        <v>264</v>
      </c>
      <c r="L5" s="534"/>
      <c r="M5" s="534"/>
      <c r="N5" s="534"/>
      <c r="O5" s="49" t="s">
        <v>118</v>
      </c>
      <c r="P5" s="534" t="s">
        <v>265</v>
      </c>
      <c r="Q5" s="534"/>
      <c r="R5" s="534"/>
      <c r="S5" s="534"/>
      <c r="T5" s="534"/>
      <c r="U5" s="534"/>
      <c r="V5" s="49" t="s">
        <v>118</v>
      </c>
      <c r="W5" s="534" t="s">
        <v>266</v>
      </c>
      <c r="X5" s="534"/>
      <c r="Y5" s="534"/>
      <c r="Z5" s="534"/>
      <c r="AA5" s="234"/>
      <c r="AB5" s="234"/>
      <c r="AC5" s="234"/>
      <c r="AD5" s="234"/>
      <c r="AE5" s="234"/>
      <c r="AF5" s="235"/>
      <c r="AG5" s="235"/>
      <c r="AH5" s="236"/>
      <c r="AJ5" s="56"/>
      <c r="AK5" s="53" t="str">
        <f>IF(AND(J5="□",O5="□",V5="□",J6="□",M6="□",P6="□",S6="□",W6="□",Z6="□",J7="□"),"←未入力箇所があります（□にチェック）",IF(AND(J7="■",N7=""),"←未入力箇所があります（　）に内容を記入",""))</f>
        <v>←未入力箇所があります（□にチェック）</v>
      </c>
    </row>
    <row r="6" spans="1:37" s="45" customFormat="1" ht="17.149999999999999" customHeight="1">
      <c r="A6" s="490"/>
      <c r="B6" s="491"/>
      <c r="C6" s="491"/>
      <c r="D6" s="491"/>
      <c r="E6" s="491"/>
      <c r="F6" s="491"/>
      <c r="G6" s="491"/>
      <c r="H6" s="491"/>
      <c r="I6" s="510"/>
      <c r="J6" s="237" t="s">
        <v>118</v>
      </c>
      <c r="K6" s="535" t="s">
        <v>267</v>
      </c>
      <c r="L6" s="535"/>
      <c r="M6" s="238" t="s">
        <v>118</v>
      </c>
      <c r="N6" s="535" t="s">
        <v>268</v>
      </c>
      <c r="O6" s="535"/>
      <c r="P6" s="238" t="s">
        <v>118</v>
      </c>
      <c r="Q6" s="239" t="s">
        <v>269</v>
      </c>
      <c r="R6" s="239"/>
      <c r="S6" s="238" t="s">
        <v>118</v>
      </c>
      <c r="T6" s="239" t="s">
        <v>270</v>
      </c>
      <c r="U6" s="239"/>
      <c r="V6" s="239"/>
      <c r="W6" s="238" t="s">
        <v>118</v>
      </c>
      <c r="X6" s="240" t="s">
        <v>271</v>
      </c>
      <c r="Y6" s="240"/>
      <c r="Z6" s="238" t="s">
        <v>118</v>
      </c>
      <c r="AA6" s="239" t="s">
        <v>272</v>
      </c>
      <c r="AB6" s="239"/>
      <c r="AC6" s="239"/>
      <c r="AD6" s="241"/>
      <c r="AE6" s="241"/>
      <c r="AF6" s="56"/>
      <c r="AG6" s="56"/>
      <c r="AH6" s="57"/>
      <c r="AJ6" s="56"/>
      <c r="AK6" s="242"/>
    </row>
    <row r="7" spans="1:37" s="45" customFormat="1" ht="17.149999999999999" customHeight="1" thickBot="1">
      <c r="A7" s="511"/>
      <c r="B7" s="512"/>
      <c r="C7" s="512"/>
      <c r="D7" s="512"/>
      <c r="E7" s="512"/>
      <c r="F7" s="512"/>
      <c r="G7" s="512"/>
      <c r="H7" s="512"/>
      <c r="I7" s="513"/>
      <c r="J7" s="243" t="s">
        <v>61</v>
      </c>
      <c r="K7" s="320" t="s">
        <v>123</v>
      </c>
      <c r="L7" s="320"/>
      <c r="M7" s="320"/>
      <c r="N7" s="320"/>
      <c r="O7" s="320"/>
      <c r="P7" s="320"/>
      <c r="Q7" s="320"/>
      <c r="R7" s="320"/>
      <c r="S7" s="320"/>
      <c r="T7" s="320"/>
      <c r="U7" s="320"/>
      <c r="V7" s="320"/>
      <c r="W7" s="320"/>
      <c r="X7" s="320"/>
      <c r="Y7" s="320"/>
      <c r="Z7" s="320"/>
      <c r="AA7" s="320"/>
      <c r="AB7" s="320"/>
      <c r="AC7" s="320"/>
      <c r="AD7" s="320"/>
      <c r="AE7" s="320"/>
      <c r="AF7" s="320"/>
      <c r="AG7" s="320"/>
      <c r="AH7" s="55" t="s">
        <v>91</v>
      </c>
      <c r="AJ7" s="56"/>
      <c r="AK7" s="242"/>
    </row>
    <row r="8" spans="1:37" s="45" customFormat="1" ht="13" customHeight="1">
      <c r="A8" s="490" t="s">
        <v>273</v>
      </c>
      <c r="B8" s="491"/>
      <c r="C8" s="491"/>
      <c r="D8" s="491"/>
      <c r="E8" s="491"/>
      <c r="F8" s="491"/>
      <c r="G8" s="491"/>
      <c r="H8" s="491"/>
      <c r="I8" s="416"/>
      <c r="J8" s="244" t="s">
        <v>118</v>
      </c>
      <c r="K8" s="339" t="s">
        <v>231</v>
      </c>
      <c r="L8" s="339"/>
      <c r="M8" s="339"/>
      <c r="N8" s="339"/>
      <c r="O8" s="339"/>
      <c r="P8" s="244" t="s">
        <v>118</v>
      </c>
      <c r="Q8" s="339" t="s">
        <v>232</v>
      </c>
      <c r="R8" s="339"/>
      <c r="S8" s="339"/>
      <c r="T8" s="339"/>
      <c r="U8" s="339"/>
      <c r="V8" s="339"/>
      <c r="W8" s="339"/>
      <c r="X8" s="339"/>
      <c r="Y8" s="339"/>
      <c r="Z8" s="339"/>
      <c r="AA8" s="339"/>
      <c r="AB8" s="339"/>
      <c r="AC8" s="56"/>
      <c r="AD8" s="56"/>
      <c r="AE8" s="56"/>
      <c r="AF8" s="56"/>
      <c r="AG8" s="56"/>
      <c r="AH8" s="57"/>
      <c r="AJ8" s="56"/>
      <c r="AK8" s="233" t="str">
        <f>IF(AND(J8="□",P8="□",J9="□",U9="□"),"←新築・維持・修繕工事は入力（□にチェック）","")</f>
        <v>←新築・維持・修繕工事は入力（□にチェック）</v>
      </c>
    </row>
    <row r="9" spans="1:37" s="45" customFormat="1" ht="13" customHeight="1" thickBot="1">
      <c r="A9" s="490"/>
      <c r="B9" s="491"/>
      <c r="C9" s="491"/>
      <c r="D9" s="491"/>
      <c r="E9" s="491"/>
      <c r="F9" s="491"/>
      <c r="G9" s="491"/>
      <c r="H9" s="491"/>
      <c r="I9" s="416"/>
      <c r="J9" s="245" t="s">
        <v>118</v>
      </c>
      <c r="K9" s="339" t="s">
        <v>233</v>
      </c>
      <c r="L9" s="339"/>
      <c r="M9" s="339"/>
      <c r="N9" s="339"/>
      <c r="O9" s="339"/>
      <c r="P9" s="339"/>
      <c r="Q9" s="339"/>
      <c r="R9" s="339"/>
      <c r="S9" s="339"/>
      <c r="T9" s="339"/>
      <c r="U9" s="245" t="s">
        <v>118</v>
      </c>
      <c r="V9" s="339" t="s">
        <v>225</v>
      </c>
      <c r="W9" s="339"/>
      <c r="X9" s="56"/>
      <c r="Y9" s="56"/>
      <c r="Z9" s="56"/>
      <c r="AA9" s="56"/>
      <c r="AB9" s="56"/>
      <c r="AC9" s="56"/>
      <c r="AD9" s="56"/>
      <c r="AE9" s="56"/>
      <c r="AF9" s="56"/>
      <c r="AG9" s="56"/>
      <c r="AH9" s="57"/>
      <c r="AJ9" s="56"/>
      <c r="AK9" s="242"/>
    </row>
    <row r="10" spans="1:37" s="43" customFormat="1" ht="13" customHeight="1">
      <c r="A10" s="313" t="s">
        <v>274</v>
      </c>
      <c r="B10" s="314"/>
      <c r="C10" s="315"/>
      <c r="D10" s="466" t="s">
        <v>275</v>
      </c>
      <c r="E10" s="466"/>
      <c r="F10" s="466"/>
      <c r="G10" s="466"/>
      <c r="H10" s="466"/>
      <c r="I10" s="467"/>
      <c r="J10" s="468" t="s">
        <v>126</v>
      </c>
      <c r="K10" s="319"/>
      <c r="L10" s="319"/>
      <c r="M10" s="540"/>
      <c r="N10" s="540"/>
      <c r="O10" s="51" t="s">
        <v>110</v>
      </c>
      <c r="P10" s="51"/>
      <c r="Q10" s="51"/>
      <c r="R10" s="51"/>
      <c r="S10" s="51"/>
      <c r="T10" s="51"/>
      <c r="U10" s="51"/>
      <c r="V10" s="51"/>
      <c r="W10" s="51"/>
      <c r="X10" s="51"/>
      <c r="Y10" s="51"/>
      <c r="Z10" s="51"/>
      <c r="AA10" s="51"/>
      <c r="AB10" s="51"/>
      <c r="AC10" s="51"/>
      <c r="AD10" s="51"/>
      <c r="AE10" s="51"/>
      <c r="AF10" s="51"/>
      <c r="AG10" s="51"/>
      <c r="AH10" s="52"/>
      <c r="AJ10" s="56"/>
      <c r="AK10" s="53" t="str">
        <f>IF((M10=""),"←未入力箇所があります","")</f>
        <v>←未入力箇所があります</v>
      </c>
    </row>
    <row r="11" spans="1:37" s="43" customFormat="1" ht="13" customHeight="1">
      <c r="A11" s="328"/>
      <c r="B11" s="329"/>
      <c r="C11" s="330"/>
      <c r="D11" s="336"/>
      <c r="E11" s="336"/>
      <c r="F11" s="336"/>
      <c r="G11" s="336"/>
      <c r="H11" s="336"/>
      <c r="I11" s="337"/>
      <c r="J11" s="341" t="s">
        <v>129</v>
      </c>
      <c r="K11" s="342"/>
      <c r="L11" s="342"/>
      <c r="M11" s="58" t="s">
        <v>93</v>
      </c>
      <c r="N11" s="342"/>
      <c r="O11" s="342"/>
      <c r="P11" s="342"/>
      <c r="Q11" s="342"/>
      <c r="R11" s="342"/>
      <c r="S11" s="342"/>
      <c r="T11" s="342"/>
      <c r="U11" s="342"/>
      <c r="V11" s="342"/>
      <c r="W11" s="342"/>
      <c r="X11" s="342"/>
      <c r="Y11" s="342"/>
      <c r="Z11" s="342"/>
      <c r="AA11" s="342"/>
      <c r="AB11" s="342"/>
      <c r="AC11" s="342"/>
      <c r="AD11" s="342"/>
      <c r="AE11" s="342"/>
      <c r="AF11" s="342"/>
      <c r="AG11" s="342"/>
      <c r="AH11" s="59" t="s">
        <v>91</v>
      </c>
      <c r="AK11" s="246"/>
    </row>
    <row r="12" spans="1:37" s="43" customFormat="1" ht="13" customHeight="1">
      <c r="A12" s="328"/>
      <c r="B12" s="329"/>
      <c r="C12" s="330"/>
      <c r="D12" s="343" t="s">
        <v>130</v>
      </c>
      <c r="E12" s="343"/>
      <c r="F12" s="343"/>
      <c r="G12" s="343"/>
      <c r="H12" s="343"/>
      <c r="I12" s="344"/>
      <c r="J12" s="347" t="s">
        <v>131</v>
      </c>
      <c r="K12" s="322"/>
      <c r="L12" s="322"/>
      <c r="M12" s="322"/>
      <c r="N12" s="322"/>
      <c r="O12" s="60" t="s">
        <v>61</v>
      </c>
      <c r="P12" s="322" t="s">
        <v>132</v>
      </c>
      <c r="Q12" s="322"/>
      <c r="R12" s="60" t="s">
        <v>61</v>
      </c>
      <c r="S12" s="322" t="s">
        <v>133</v>
      </c>
      <c r="T12" s="322"/>
      <c r="U12" s="322"/>
      <c r="V12" s="322"/>
      <c r="W12" s="60" t="s">
        <v>118</v>
      </c>
      <c r="X12" s="322" t="s">
        <v>134</v>
      </c>
      <c r="Y12" s="322"/>
      <c r="Z12" s="60" t="s">
        <v>118</v>
      </c>
      <c r="AA12" s="322" t="s">
        <v>135</v>
      </c>
      <c r="AB12" s="322"/>
      <c r="AC12" s="61" t="s">
        <v>61</v>
      </c>
      <c r="AD12" s="322" t="s">
        <v>136</v>
      </c>
      <c r="AE12" s="322"/>
      <c r="AF12" s="322"/>
      <c r="AG12" s="62"/>
      <c r="AH12" s="63"/>
      <c r="AJ12" s="65"/>
      <c r="AK12" s="188" t="str">
        <f>IF(AND(O12="□",R12="□",W12="□",Z12="□",AC12="□",M14=""),"←未入力箇所があります（周辺に施設がない場合は３行目「その他」にその旨を記載）",IF(AND(AC12="■",AD13=""),"←未入力箇所があります（　）に内容を記入",""))</f>
        <v>←未入力箇所があります（周辺に施設がない場合は３行目「その他」にその旨を記載）</v>
      </c>
    </row>
    <row r="13" spans="1:37" s="43" customFormat="1" ht="13" customHeight="1">
      <c r="A13" s="328"/>
      <c r="B13" s="329"/>
      <c r="C13" s="330"/>
      <c r="D13" s="334"/>
      <c r="E13" s="334"/>
      <c r="F13" s="334"/>
      <c r="G13" s="334"/>
      <c r="H13" s="334"/>
      <c r="I13" s="335"/>
      <c r="J13" s="64" t="s">
        <v>137</v>
      </c>
      <c r="K13" s="65"/>
      <c r="L13" s="65"/>
      <c r="M13" s="65"/>
      <c r="N13" s="65"/>
      <c r="O13" s="65"/>
      <c r="P13" s="65"/>
      <c r="Q13" s="65"/>
      <c r="R13" s="65"/>
      <c r="S13" s="541"/>
      <c r="T13" s="541"/>
      <c r="U13" s="65" t="s">
        <v>138</v>
      </c>
      <c r="V13" s="65"/>
      <c r="W13" s="66"/>
      <c r="X13" s="65"/>
      <c r="Y13" s="65"/>
      <c r="Z13" s="65"/>
      <c r="AA13" s="65"/>
      <c r="AB13" s="65"/>
      <c r="AC13" s="65" t="s">
        <v>93</v>
      </c>
      <c r="AD13" s="542"/>
      <c r="AE13" s="542"/>
      <c r="AF13" s="542"/>
      <c r="AG13" s="542"/>
      <c r="AH13" s="189" t="s">
        <v>91</v>
      </c>
      <c r="AK13" s="186" t="str">
        <f>IF(S13="","←未入力箇所があります","")</f>
        <v>←未入力箇所があります</v>
      </c>
    </row>
    <row r="14" spans="1:37" s="43" customFormat="1" ht="15" customHeight="1" thickBot="1">
      <c r="A14" s="316"/>
      <c r="B14" s="317"/>
      <c r="C14" s="318"/>
      <c r="D14" s="345"/>
      <c r="E14" s="345"/>
      <c r="F14" s="345"/>
      <c r="G14" s="345"/>
      <c r="H14" s="345"/>
      <c r="I14" s="346"/>
      <c r="J14" s="67" t="s">
        <v>139</v>
      </c>
      <c r="K14" s="68"/>
      <c r="L14" s="68"/>
      <c r="M14" s="543"/>
      <c r="N14" s="543"/>
      <c r="O14" s="543"/>
      <c r="P14" s="543"/>
      <c r="Q14" s="543"/>
      <c r="R14" s="543"/>
      <c r="S14" s="543"/>
      <c r="T14" s="543"/>
      <c r="U14" s="543"/>
      <c r="V14" s="543"/>
      <c r="W14" s="543"/>
      <c r="X14" s="543"/>
      <c r="Y14" s="543"/>
      <c r="Z14" s="543"/>
      <c r="AA14" s="543"/>
      <c r="AB14" s="543"/>
      <c r="AC14" s="543"/>
      <c r="AD14" s="543"/>
      <c r="AE14" s="543"/>
      <c r="AF14" s="543"/>
      <c r="AG14" s="543"/>
      <c r="AH14" s="70" t="s">
        <v>91</v>
      </c>
      <c r="AJ14" s="44"/>
      <c r="AK14" s="246"/>
    </row>
    <row r="15" spans="1:37" s="43" customFormat="1">
      <c r="A15" s="507" t="s">
        <v>276</v>
      </c>
      <c r="B15" s="508"/>
      <c r="C15" s="509"/>
      <c r="D15" s="360"/>
      <c r="E15" s="360"/>
      <c r="F15" s="360"/>
      <c r="G15" s="360"/>
      <c r="H15" s="360"/>
      <c r="I15" s="361"/>
      <c r="J15" s="362" t="s">
        <v>277</v>
      </c>
      <c r="K15" s="363"/>
      <c r="L15" s="363"/>
      <c r="M15" s="363"/>
      <c r="N15" s="363"/>
      <c r="O15" s="363"/>
      <c r="P15" s="363"/>
      <c r="Q15" s="363"/>
      <c r="R15" s="363"/>
      <c r="S15" s="363"/>
      <c r="T15" s="363"/>
      <c r="U15" s="364"/>
      <c r="V15" s="362" t="s">
        <v>142</v>
      </c>
      <c r="W15" s="363"/>
      <c r="X15" s="363"/>
      <c r="Y15" s="363"/>
      <c r="Z15" s="363"/>
      <c r="AA15" s="363"/>
      <c r="AB15" s="363"/>
      <c r="AC15" s="363"/>
      <c r="AD15" s="363"/>
      <c r="AE15" s="363"/>
      <c r="AF15" s="363"/>
      <c r="AG15" s="363"/>
      <c r="AH15" s="365"/>
      <c r="AJ15" s="44"/>
      <c r="AK15" s="246"/>
    </row>
    <row r="16" spans="1:37" s="43" customFormat="1" ht="13" customHeight="1">
      <c r="A16" s="490"/>
      <c r="B16" s="491"/>
      <c r="C16" s="510"/>
      <c r="D16" s="343" t="s">
        <v>143</v>
      </c>
      <c r="E16" s="343"/>
      <c r="F16" s="343"/>
      <c r="G16" s="343"/>
      <c r="H16" s="343"/>
      <c r="I16" s="344"/>
      <c r="J16" s="347" t="s">
        <v>143</v>
      </c>
      <c r="K16" s="322"/>
      <c r="L16" s="322"/>
      <c r="M16" s="322"/>
      <c r="N16" s="60" t="s">
        <v>61</v>
      </c>
      <c r="O16" s="322" t="s">
        <v>144</v>
      </c>
      <c r="P16" s="322"/>
      <c r="Q16" s="60" t="s">
        <v>61</v>
      </c>
      <c r="R16" s="322" t="s">
        <v>145</v>
      </c>
      <c r="S16" s="322"/>
      <c r="T16" s="322"/>
      <c r="U16" s="62"/>
      <c r="V16" s="347"/>
      <c r="W16" s="322"/>
      <c r="X16" s="322"/>
      <c r="Y16" s="322"/>
      <c r="Z16" s="322"/>
      <c r="AA16" s="322"/>
      <c r="AB16" s="322"/>
      <c r="AC16" s="322"/>
      <c r="AD16" s="322"/>
      <c r="AE16" s="322"/>
      <c r="AF16" s="322"/>
      <c r="AG16" s="322"/>
      <c r="AH16" s="366"/>
      <c r="AJ16" s="247"/>
      <c r="AK16" s="190" t="str">
        <f>IF(AND(N16="□",Q16="□",M17=""),"←未入力箇所があります（□にチェック）",IF(Q16="■","←未入力箇所があります（右欄に内容を記入）",""))</f>
        <v>←未入力箇所があります（□にチェック）</v>
      </c>
    </row>
    <row r="17" spans="1:53" s="43" customFormat="1" ht="13" customHeight="1">
      <c r="A17" s="490"/>
      <c r="B17" s="491"/>
      <c r="C17" s="510"/>
      <c r="D17" s="336"/>
      <c r="E17" s="336"/>
      <c r="F17" s="336"/>
      <c r="G17" s="336"/>
      <c r="H17" s="336"/>
      <c r="I17" s="337"/>
      <c r="J17" s="367" t="s">
        <v>139</v>
      </c>
      <c r="K17" s="368"/>
      <c r="L17" s="368"/>
      <c r="M17" s="516"/>
      <c r="N17" s="516"/>
      <c r="O17" s="516"/>
      <c r="P17" s="516"/>
      <c r="Q17" s="516"/>
      <c r="R17" s="516"/>
      <c r="S17" s="516"/>
      <c r="T17" s="516"/>
      <c r="U17" s="90" t="s">
        <v>278</v>
      </c>
      <c r="V17" s="367"/>
      <c r="W17" s="368"/>
      <c r="X17" s="368"/>
      <c r="Y17" s="368"/>
      <c r="Z17" s="368"/>
      <c r="AA17" s="368"/>
      <c r="AB17" s="368"/>
      <c r="AC17" s="368"/>
      <c r="AD17" s="368"/>
      <c r="AE17" s="368"/>
      <c r="AF17" s="368"/>
      <c r="AG17" s="368"/>
      <c r="AH17" s="369"/>
      <c r="AK17" s="246"/>
    </row>
    <row r="18" spans="1:53" s="43" customFormat="1" ht="13" customHeight="1">
      <c r="A18" s="490"/>
      <c r="B18" s="491"/>
      <c r="C18" s="510"/>
      <c r="D18" s="343" t="s">
        <v>146</v>
      </c>
      <c r="E18" s="343"/>
      <c r="F18" s="343"/>
      <c r="G18" s="343"/>
      <c r="H18" s="343"/>
      <c r="I18" s="344"/>
      <c r="J18" s="347" t="s">
        <v>147</v>
      </c>
      <c r="K18" s="322"/>
      <c r="L18" s="322"/>
      <c r="M18" s="60" t="s">
        <v>61</v>
      </c>
      <c r="N18" s="322" t="s">
        <v>148</v>
      </c>
      <c r="O18" s="322"/>
      <c r="P18" s="349"/>
      <c r="Q18" s="349"/>
      <c r="R18" s="349"/>
      <c r="S18" s="73" t="s">
        <v>91</v>
      </c>
      <c r="T18" s="60" t="s">
        <v>61</v>
      </c>
      <c r="U18" s="62" t="s">
        <v>149</v>
      </c>
      <c r="V18" s="347"/>
      <c r="W18" s="322"/>
      <c r="X18" s="322"/>
      <c r="Y18" s="322"/>
      <c r="Z18" s="322"/>
      <c r="AA18" s="322"/>
      <c r="AB18" s="322"/>
      <c r="AC18" s="322"/>
      <c r="AD18" s="322"/>
      <c r="AE18" s="322"/>
      <c r="AF18" s="322"/>
      <c r="AG18" s="322"/>
      <c r="AH18" s="366"/>
      <c r="AJ18" s="65"/>
      <c r="AK18" s="190" t="str">
        <f>IF(AND(M18="□",T18="□"),"←未入力箇所があります（□にチェック）",IF(AND(M18="■",P18=""),"←未入力箇所があります（　）に内容を記入）",IF(AND(M18="■",V18=""),"←未入力箇所があります（右欄に内容を記入）","")))</f>
        <v>←未入力箇所があります（□にチェック）</v>
      </c>
    </row>
    <row r="19" spans="1:53" s="43" customFormat="1" ht="13" customHeight="1">
      <c r="A19" s="490"/>
      <c r="B19" s="491"/>
      <c r="C19" s="510"/>
      <c r="D19" s="334"/>
      <c r="E19" s="334"/>
      <c r="F19" s="334"/>
      <c r="G19" s="334"/>
      <c r="H19" s="334"/>
      <c r="I19" s="335"/>
      <c r="J19" s="380" t="s">
        <v>150</v>
      </c>
      <c r="K19" s="381"/>
      <c r="L19" s="381"/>
      <c r="M19" s="381"/>
      <c r="N19" s="381"/>
      <c r="O19" s="381"/>
      <c r="P19" s="381"/>
      <c r="Q19" s="544"/>
      <c r="R19" s="544"/>
      <c r="S19" s="65" t="s">
        <v>138</v>
      </c>
      <c r="T19" s="65"/>
      <c r="U19" s="65"/>
      <c r="V19" s="380"/>
      <c r="W19" s="381"/>
      <c r="X19" s="381"/>
      <c r="Y19" s="381"/>
      <c r="Z19" s="381"/>
      <c r="AA19" s="381"/>
      <c r="AB19" s="381"/>
      <c r="AC19" s="381"/>
      <c r="AD19" s="381"/>
      <c r="AE19" s="381"/>
      <c r="AF19" s="381"/>
      <c r="AG19" s="381"/>
      <c r="AH19" s="382"/>
      <c r="AK19" s="190" t="str">
        <f>IF(Q19="","←未入力箇所があります","")</f>
        <v>←未入力箇所があります</v>
      </c>
    </row>
    <row r="20" spans="1:53" s="43" customFormat="1" ht="13" customHeight="1">
      <c r="A20" s="490"/>
      <c r="B20" s="491"/>
      <c r="C20" s="510"/>
      <c r="D20" s="334"/>
      <c r="E20" s="334"/>
      <c r="F20" s="334"/>
      <c r="G20" s="334"/>
      <c r="H20" s="334"/>
      <c r="I20" s="335"/>
      <c r="J20" s="380" t="s">
        <v>151</v>
      </c>
      <c r="K20" s="381"/>
      <c r="L20" s="381"/>
      <c r="M20" s="74" t="s">
        <v>61</v>
      </c>
      <c r="N20" s="75" t="s">
        <v>152</v>
      </c>
      <c r="O20" s="238" t="s">
        <v>61</v>
      </c>
      <c r="P20" s="75" t="s">
        <v>149</v>
      </c>
      <c r="Q20" s="65"/>
      <c r="R20" s="65"/>
      <c r="S20" s="65"/>
      <c r="T20" s="65"/>
      <c r="U20" s="65"/>
      <c r="V20" s="380"/>
      <c r="W20" s="381"/>
      <c r="X20" s="381"/>
      <c r="Y20" s="381"/>
      <c r="Z20" s="381"/>
      <c r="AA20" s="381"/>
      <c r="AB20" s="381"/>
      <c r="AC20" s="381"/>
      <c r="AD20" s="381"/>
      <c r="AE20" s="381"/>
      <c r="AF20" s="381"/>
      <c r="AG20" s="381"/>
      <c r="AH20" s="382"/>
      <c r="AK20" s="190" t="str">
        <f>IF(AND(M20="□",O20="□"),"←未入力箇所があります（□にチェック）",IF(AND(M20="■",V20=""),"←未入力箇所があります（右欄に内容を記入）",""))</f>
        <v>←未入力箇所があります（□にチェック）</v>
      </c>
    </row>
    <row r="21" spans="1:53" s="43" customFormat="1" ht="13" customHeight="1">
      <c r="A21" s="490"/>
      <c r="B21" s="491"/>
      <c r="C21" s="510"/>
      <c r="D21" s="336"/>
      <c r="E21" s="336"/>
      <c r="F21" s="336"/>
      <c r="G21" s="336"/>
      <c r="H21" s="336"/>
      <c r="I21" s="337"/>
      <c r="J21" s="380" t="s">
        <v>139</v>
      </c>
      <c r="K21" s="381"/>
      <c r="L21" s="381"/>
      <c r="M21" s="545"/>
      <c r="N21" s="545"/>
      <c r="O21" s="545"/>
      <c r="P21" s="545"/>
      <c r="Q21" s="545"/>
      <c r="R21" s="545"/>
      <c r="S21" s="545"/>
      <c r="T21" s="545"/>
      <c r="U21" s="65" t="s">
        <v>278</v>
      </c>
      <c r="V21" s="367"/>
      <c r="W21" s="368"/>
      <c r="X21" s="368"/>
      <c r="Y21" s="368"/>
      <c r="Z21" s="368"/>
      <c r="AA21" s="368"/>
      <c r="AB21" s="368"/>
      <c r="AC21" s="368"/>
      <c r="AD21" s="368"/>
      <c r="AE21" s="368"/>
      <c r="AF21" s="368"/>
      <c r="AG21" s="368"/>
      <c r="AH21" s="369"/>
      <c r="AK21" s="246"/>
    </row>
    <row r="22" spans="1:53" s="43" customFormat="1" ht="20.149999999999999" customHeight="1">
      <c r="A22" s="490"/>
      <c r="B22" s="491"/>
      <c r="C22" s="510"/>
      <c r="D22" s="391" t="s">
        <v>279</v>
      </c>
      <c r="E22" s="391"/>
      <c r="F22" s="391"/>
      <c r="G22" s="391"/>
      <c r="H22" s="391"/>
      <c r="I22" s="403"/>
      <c r="J22" s="201" t="s">
        <v>61</v>
      </c>
      <c r="K22" s="77" t="s">
        <v>280</v>
      </c>
      <c r="L22" s="248" t="s">
        <v>93</v>
      </c>
      <c r="M22" s="481"/>
      <c r="N22" s="481"/>
      <c r="O22" s="481"/>
      <c r="P22" s="481"/>
      <c r="Q22" s="481"/>
      <c r="R22" s="481"/>
      <c r="S22" s="481"/>
      <c r="T22" s="481"/>
      <c r="U22" s="249" t="s">
        <v>91</v>
      </c>
      <c r="V22" s="375"/>
      <c r="W22" s="371"/>
      <c r="X22" s="371"/>
      <c r="Y22" s="371"/>
      <c r="Z22" s="371"/>
      <c r="AA22" s="371"/>
      <c r="AB22" s="371"/>
      <c r="AC22" s="371"/>
      <c r="AD22" s="371"/>
      <c r="AE22" s="371"/>
      <c r="AF22" s="371"/>
      <c r="AG22" s="371"/>
      <c r="AH22" s="376"/>
      <c r="AK22" s="199" t="str">
        <f>IF(AND(J22="□",J23="□"),"←解体・維持・修繕工事は入力（□にチェック）",IF(AND(J22="■",M22=""),"←解体・維持・修繕工事は入力（　）に内容を記入）",IF(AND(J22="■",V22=""),"←解体・維持・修繕工事は入力（右欄に内容を記入）","")))</f>
        <v>←解体・維持・修繕工事は入力（□にチェック）</v>
      </c>
    </row>
    <row r="23" spans="1:53" s="43" customFormat="1" ht="20.149999999999999" customHeight="1">
      <c r="A23" s="490"/>
      <c r="B23" s="491"/>
      <c r="C23" s="510"/>
      <c r="D23" s="407"/>
      <c r="E23" s="407"/>
      <c r="F23" s="407"/>
      <c r="G23" s="407"/>
      <c r="H23" s="407"/>
      <c r="I23" s="408"/>
      <c r="J23" s="200" t="s">
        <v>118</v>
      </c>
      <c r="K23" s="72" t="s">
        <v>281</v>
      </c>
      <c r="L23" s="90"/>
      <c r="M23" s="90"/>
      <c r="N23" s="90"/>
      <c r="O23" s="90"/>
      <c r="P23" s="90"/>
      <c r="Q23" s="90"/>
      <c r="R23" s="90"/>
      <c r="S23" s="90"/>
      <c r="T23" s="90"/>
      <c r="U23" s="91"/>
      <c r="V23" s="377"/>
      <c r="W23" s="378"/>
      <c r="X23" s="378"/>
      <c r="Y23" s="378"/>
      <c r="Z23" s="378"/>
      <c r="AA23" s="378"/>
      <c r="AB23" s="378"/>
      <c r="AC23" s="378"/>
      <c r="AD23" s="378"/>
      <c r="AE23" s="378"/>
      <c r="AF23" s="378"/>
      <c r="AG23" s="378"/>
      <c r="AH23" s="379"/>
      <c r="AK23" s="250"/>
      <c r="AL23" s="44"/>
      <c r="AM23" s="44"/>
      <c r="AN23" s="44"/>
      <c r="AO23" s="44"/>
      <c r="AP23" s="44"/>
      <c r="AQ23" s="44"/>
      <c r="AR23" s="44"/>
      <c r="AS23" s="44"/>
      <c r="AT23" s="44"/>
      <c r="AU23" s="44"/>
      <c r="AV23" s="44"/>
      <c r="AW23" s="44"/>
      <c r="AX23" s="44"/>
      <c r="AY23" s="44"/>
      <c r="AZ23" s="44"/>
      <c r="BA23" s="44"/>
    </row>
    <row r="24" spans="1:53" s="43" customFormat="1" ht="14.15" customHeight="1">
      <c r="A24" s="490"/>
      <c r="B24" s="491"/>
      <c r="C24" s="510"/>
      <c r="D24" s="546" t="s">
        <v>282</v>
      </c>
      <c r="E24" s="402" t="s">
        <v>283</v>
      </c>
      <c r="F24" s="391"/>
      <c r="G24" s="391"/>
      <c r="H24" s="391"/>
      <c r="I24" s="403"/>
      <c r="J24" s="201" t="s">
        <v>61</v>
      </c>
      <c r="K24" s="80" t="s">
        <v>152</v>
      </c>
      <c r="L24" s="66"/>
      <c r="M24" s="65" t="s">
        <v>162</v>
      </c>
      <c r="N24" s="65"/>
      <c r="O24" s="65"/>
      <c r="P24" s="65"/>
      <c r="Q24" s="65"/>
      <c r="R24" s="65"/>
      <c r="S24" s="65"/>
      <c r="T24" s="65"/>
      <c r="U24" s="84"/>
      <c r="V24" s="494" t="s">
        <v>61</v>
      </c>
      <c r="W24" s="418" t="s">
        <v>163</v>
      </c>
      <c r="X24" s="418"/>
      <c r="Y24" s="418"/>
      <c r="Z24" s="418"/>
      <c r="AA24" s="418"/>
      <c r="AB24" s="418"/>
      <c r="AC24" s="418"/>
      <c r="AD24" s="418"/>
      <c r="AE24" s="418"/>
      <c r="AF24" s="418"/>
      <c r="AG24" s="418"/>
      <c r="AH24" s="419"/>
      <c r="AK24" s="199" t="str">
        <f>IF(AND(J24="□",J26="□"),"←解体・維持・修繕工事は入力（□にチェック）",IF(AND(J24="■",N25="□",Q25="□"),"←解体・維持・修繕工事は入力（□にチェック）",IF(OR(V24="□",V26="□"),"←解体・維持・修繕工事は入力（結果に関わらず説明・報告は必要です）","")))</f>
        <v>←解体・維持・修繕工事は入力（□にチェック）</v>
      </c>
      <c r="AL24" s="85"/>
      <c r="AM24" s="86"/>
      <c r="AN24" s="86"/>
      <c r="AO24" s="86"/>
      <c r="AP24" s="86"/>
      <c r="AQ24" s="86"/>
      <c r="AR24" s="86"/>
      <c r="AS24" s="86"/>
      <c r="AT24" s="86"/>
      <c r="AU24" s="86"/>
      <c r="AV24" s="86"/>
      <c r="AW24" s="86"/>
      <c r="AX24" s="86"/>
      <c r="AY24" s="44"/>
      <c r="AZ24" s="44"/>
      <c r="BA24" s="44"/>
    </row>
    <row r="25" spans="1:53" s="43" customFormat="1" ht="14.15" customHeight="1">
      <c r="A25" s="490"/>
      <c r="B25" s="491"/>
      <c r="C25" s="510"/>
      <c r="D25" s="547"/>
      <c r="E25" s="404"/>
      <c r="F25" s="355"/>
      <c r="G25" s="355"/>
      <c r="H25" s="355"/>
      <c r="I25" s="405"/>
      <c r="J25" s="88"/>
      <c r="K25" s="65"/>
      <c r="L25" s="66"/>
      <c r="M25" s="251" t="s">
        <v>93</v>
      </c>
      <c r="N25" s="87" t="s">
        <v>61</v>
      </c>
      <c r="O25" s="80" t="s">
        <v>152</v>
      </c>
      <c r="P25" s="65"/>
      <c r="Q25" s="88" t="s">
        <v>61</v>
      </c>
      <c r="R25" s="80" t="s">
        <v>155</v>
      </c>
      <c r="S25" s="65" t="s">
        <v>91</v>
      </c>
      <c r="T25" s="65"/>
      <c r="U25" s="84"/>
      <c r="V25" s="495"/>
      <c r="W25" s="398"/>
      <c r="X25" s="398"/>
      <c r="Y25" s="398"/>
      <c r="Z25" s="398"/>
      <c r="AA25" s="398"/>
      <c r="AB25" s="398"/>
      <c r="AC25" s="398"/>
      <c r="AD25" s="398"/>
      <c r="AE25" s="398"/>
      <c r="AF25" s="398"/>
      <c r="AG25" s="398"/>
      <c r="AH25" s="399"/>
      <c r="AK25" s="199"/>
      <c r="AL25" s="86"/>
      <c r="AM25" s="86"/>
      <c r="AN25" s="86"/>
      <c r="AO25" s="86"/>
      <c r="AP25" s="86"/>
      <c r="AQ25" s="86"/>
      <c r="AR25" s="86"/>
      <c r="AS25" s="86"/>
      <c r="AT25" s="86"/>
      <c r="AU25" s="86"/>
      <c r="AV25" s="86"/>
      <c r="AW25" s="86"/>
      <c r="AX25" s="86"/>
      <c r="AY25" s="44"/>
      <c r="AZ25" s="44"/>
      <c r="BA25" s="44"/>
    </row>
    <row r="26" spans="1:53" s="43" customFormat="1" ht="14.15" customHeight="1">
      <c r="A26" s="490"/>
      <c r="B26" s="491"/>
      <c r="C26" s="510"/>
      <c r="D26" s="547"/>
      <c r="E26" s="404"/>
      <c r="F26" s="355"/>
      <c r="G26" s="355"/>
      <c r="H26" s="355"/>
      <c r="I26" s="405"/>
      <c r="J26" s="200" t="s">
        <v>61</v>
      </c>
      <c r="K26" s="72" t="s">
        <v>155</v>
      </c>
      <c r="L26" s="89"/>
      <c r="M26" s="90"/>
      <c r="N26" s="90"/>
      <c r="O26" s="90"/>
      <c r="P26" s="90"/>
      <c r="Q26" s="90"/>
      <c r="R26" s="90"/>
      <c r="S26" s="90"/>
      <c r="T26" s="90"/>
      <c r="U26" s="91"/>
      <c r="V26" s="252" t="s">
        <v>61</v>
      </c>
      <c r="W26" s="400" t="s">
        <v>164</v>
      </c>
      <c r="X26" s="400"/>
      <c r="Y26" s="400"/>
      <c r="Z26" s="400"/>
      <c r="AA26" s="400"/>
      <c r="AB26" s="400"/>
      <c r="AC26" s="400"/>
      <c r="AD26" s="400"/>
      <c r="AE26" s="400"/>
      <c r="AF26" s="400"/>
      <c r="AG26" s="400"/>
      <c r="AH26" s="401"/>
      <c r="AJ26" s="44"/>
      <c r="AK26" s="199"/>
      <c r="AL26" s="85"/>
      <c r="AM26" s="86"/>
      <c r="AN26" s="86"/>
      <c r="AO26" s="86"/>
      <c r="AP26" s="86"/>
      <c r="AQ26" s="86"/>
      <c r="AR26" s="86"/>
      <c r="AS26" s="86"/>
      <c r="AT26" s="86"/>
      <c r="AU26" s="86"/>
      <c r="AV26" s="86"/>
      <c r="AW26" s="86"/>
      <c r="AX26" s="86"/>
      <c r="AY26" s="44"/>
      <c r="AZ26" s="44"/>
      <c r="BA26" s="44"/>
    </row>
    <row r="27" spans="1:53" s="43" customFormat="1" ht="12.75" customHeight="1">
      <c r="A27" s="490"/>
      <c r="B27" s="491"/>
      <c r="C27" s="510"/>
      <c r="D27" s="547"/>
      <c r="E27" s="92"/>
      <c r="F27" s="402" t="s">
        <v>237</v>
      </c>
      <c r="G27" s="391"/>
      <c r="H27" s="391"/>
      <c r="I27" s="403"/>
      <c r="J27" s="93" t="s">
        <v>61</v>
      </c>
      <c r="K27" s="62" t="s">
        <v>166</v>
      </c>
      <c r="L27" s="94"/>
      <c r="M27" s="94"/>
      <c r="N27" s="94"/>
      <c r="O27" s="94"/>
      <c r="P27" s="94"/>
      <c r="Q27" s="94"/>
      <c r="R27" s="94"/>
      <c r="S27" s="94"/>
      <c r="T27" s="94"/>
      <c r="U27" s="95"/>
      <c r="V27" s="253" t="s">
        <v>61</v>
      </c>
      <c r="W27" s="392" t="s">
        <v>284</v>
      </c>
      <c r="X27" s="392"/>
      <c r="Y27" s="392"/>
      <c r="Z27" s="392"/>
      <c r="AA27" s="392"/>
      <c r="AB27" s="392"/>
      <c r="AC27" s="392"/>
      <c r="AD27" s="392"/>
      <c r="AE27" s="392"/>
      <c r="AF27" s="392"/>
      <c r="AG27" s="392"/>
      <c r="AH27" s="97"/>
      <c r="AJ27" s="85"/>
      <c r="AK27" s="254" t="str">
        <f>IF(AND(J24="■",J27="□",J29="□"),"←解体・維持・修繕工事は入力（□にチェック）",IF(AND(J24="■",J27="■",V27="□"),"←解体・維持・修繕工事は入力（□にチェック）",""))</f>
        <v/>
      </c>
      <c r="AL27" s="86"/>
      <c r="AM27" s="86"/>
      <c r="AN27" s="86"/>
      <c r="AO27" s="86"/>
      <c r="AP27" s="86"/>
      <c r="AQ27" s="86"/>
      <c r="AR27" s="86"/>
      <c r="AS27" s="86"/>
      <c r="AT27" s="86"/>
      <c r="AU27" s="86"/>
      <c r="AV27" s="86"/>
      <c r="AW27" s="44"/>
      <c r="AX27" s="44"/>
      <c r="AY27" s="44"/>
      <c r="AZ27" s="44"/>
      <c r="BA27" s="44"/>
    </row>
    <row r="28" spans="1:53" s="43" customFormat="1" ht="22" customHeight="1">
      <c r="A28" s="490"/>
      <c r="B28" s="491"/>
      <c r="C28" s="510"/>
      <c r="D28" s="547"/>
      <c r="E28" s="98"/>
      <c r="F28" s="404"/>
      <c r="G28" s="355"/>
      <c r="H28" s="355"/>
      <c r="I28" s="405"/>
      <c r="J28" s="65"/>
      <c r="K28" s="409" t="s">
        <v>168</v>
      </c>
      <c r="L28" s="409"/>
      <c r="M28" s="409"/>
      <c r="N28" s="409"/>
      <c r="O28" s="409"/>
      <c r="P28" s="409"/>
      <c r="Q28" s="409"/>
      <c r="R28" s="409"/>
      <c r="S28" s="409"/>
      <c r="T28" s="409"/>
      <c r="U28" s="410"/>
      <c r="V28" s="206"/>
      <c r="W28" s="411" t="s">
        <v>169</v>
      </c>
      <c r="X28" s="411"/>
      <c r="Y28" s="411"/>
      <c r="Z28" s="411"/>
      <c r="AA28" s="411"/>
      <c r="AB28" s="411"/>
      <c r="AC28" s="411"/>
      <c r="AD28" s="411"/>
      <c r="AE28" s="411"/>
      <c r="AF28" s="411"/>
      <c r="AG28" s="411"/>
      <c r="AH28" s="412"/>
      <c r="AJ28" s="86"/>
      <c r="AK28" s="255"/>
      <c r="AL28" s="101"/>
      <c r="AM28" s="101"/>
      <c r="AN28" s="101"/>
      <c r="AO28" s="101"/>
      <c r="AP28" s="101"/>
      <c r="AQ28" s="101"/>
      <c r="AR28" s="101"/>
      <c r="AS28" s="101"/>
      <c r="AT28" s="101"/>
      <c r="AU28" s="101"/>
      <c r="AV28" s="101"/>
      <c r="AW28" s="44"/>
      <c r="AX28" s="44"/>
      <c r="AY28" s="44"/>
      <c r="AZ28" s="44"/>
      <c r="BA28" s="44"/>
    </row>
    <row r="29" spans="1:53" s="43" customFormat="1" ht="12.75" customHeight="1">
      <c r="A29" s="490"/>
      <c r="B29" s="491"/>
      <c r="C29" s="510"/>
      <c r="D29" s="547"/>
      <c r="E29" s="98"/>
      <c r="F29" s="404"/>
      <c r="G29" s="355"/>
      <c r="H29" s="355"/>
      <c r="I29" s="405"/>
      <c r="J29" s="66" t="s">
        <v>61</v>
      </c>
      <c r="K29" s="65" t="s">
        <v>170</v>
      </c>
      <c r="L29" s="102"/>
      <c r="M29" s="102"/>
      <c r="N29" s="102"/>
      <c r="O29" s="102"/>
      <c r="P29" s="102"/>
      <c r="Q29" s="102"/>
      <c r="R29" s="102"/>
      <c r="S29" s="102"/>
      <c r="T29" s="102"/>
      <c r="U29" s="103"/>
      <c r="V29" s="256" t="s">
        <v>61</v>
      </c>
      <c r="W29" s="339" t="s">
        <v>171</v>
      </c>
      <c r="X29" s="339"/>
      <c r="Y29" s="339"/>
      <c r="Z29" s="339"/>
      <c r="AA29" s="339"/>
      <c r="AB29" s="339"/>
      <c r="AC29" s="339"/>
      <c r="AD29" s="339"/>
      <c r="AE29" s="339"/>
      <c r="AF29" s="339"/>
      <c r="AG29" s="339"/>
      <c r="AH29" s="105"/>
      <c r="AJ29" s="85"/>
      <c r="AK29" s="205" t="str">
        <f>IF(AND(J24="■",V29="□"),"←解体・維持・修繕工事は入力（□にチェック）","")</f>
        <v/>
      </c>
      <c r="AL29" s="86"/>
      <c r="AM29" s="86"/>
      <c r="AN29" s="86"/>
      <c r="AO29" s="86"/>
      <c r="AP29" s="86"/>
      <c r="AQ29" s="86"/>
      <c r="AR29" s="86"/>
      <c r="AS29" s="86"/>
      <c r="AT29" s="86"/>
      <c r="AU29" s="86"/>
      <c r="AV29" s="86"/>
      <c r="AW29" s="44"/>
      <c r="AX29" s="44"/>
      <c r="AY29" s="44"/>
      <c r="AZ29" s="44"/>
      <c r="BA29" s="44"/>
    </row>
    <row r="30" spans="1:53" s="43" customFormat="1" ht="20.149999999999999" customHeight="1">
      <c r="A30" s="490"/>
      <c r="B30" s="491"/>
      <c r="C30" s="510"/>
      <c r="D30" s="547"/>
      <c r="E30" s="98"/>
      <c r="F30" s="404"/>
      <c r="G30" s="355"/>
      <c r="H30" s="355"/>
      <c r="I30" s="405"/>
      <c r="J30" s="108"/>
      <c r="K30" s="413" t="s">
        <v>172</v>
      </c>
      <c r="L30" s="413"/>
      <c r="M30" s="413"/>
      <c r="N30" s="413"/>
      <c r="O30" s="413"/>
      <c r="P30" s="413"/>
      <c r="Q30" s="413"/>
      <c r="R30" s="413"/>
      <c r="S30" s="413"/>
      <c r="T30" s="413"/>
      <c r="U30" s="414"/>
      <c r="V30" s="208"/>
      <c r="W30" s="86"/>
      <c r="X30" s="86"/>
      <c r="Y30" s="86"/>
      <c r="Z30" s="86"/>
      <c r="AA30" s="86"/>
      <c r="AB30" s="86"/>
      <c r="AC30" s="86"/>
      <c r="AD30" s="86"/>
      <c r="AE30" s="86"/>
      <c r="AF30" s="86"/>
      <c r="AG30" s="86"/>
      <c r="AH30" s="105"/>
      <c r="AJ30" s="85"/>
      <c r="AK30" s="257"/>
      <c r="AL30" s="86"/>
      <c r="AM30" s="86"/>
      <c r="AN30" s="86"/>
      <c r="AO30" s="86"/>
      <c r="AP30" s="86"/>
      <c r="AQ30" s="86"/>
      <c r="AR30" s="86"/>
      <c r="AS30" s="86"/>
      <c r="AT30" s="86"/>
      <c r="AU30" s="86"/>
      <c r="AV30" s="86"/>
      <c r="AW30" s="44"/>
      <c r="AX30" s="44"/>
      <c r="AY30" s="44"/>
      <c r="AZ30" s="44"/>
      <c r="BA30" s="44"/>
    </row>
    <row r="31" spans="1:53" s="43" customFormat="1" ht="11.15" customHeight="1">
      <c r="A31" s="490"/>
      <c r="B31" s="491"/>
      <c r="C31" s="510"/>
      <c r="D31" s="343" t="s">
        <v>129</v>
      </c>
      <c r="E31" s="322"/>
      <c r="F31" s="322"/>
      <c r="G31" s="322"/>
      <c r="H31" s="322"/>
      <c r="I31" s="521"/>
      <c r="J31" s="258"/>
      <c r="K31" s="259"/>
      <c r="L31" s="259"/>
      <c r="M31" s="259"/>
      <c r="N31" s="259"/>
      <c r="O31" s="259"/>
      <c r="P31" s="259"/>
      <c r="Q31" s="259"/>
      <c r="R31" s="259"/>
      <c r="S31" s="259"/>
      <c r="T31" s="259"/>
      <c r="U31" s="259"/>
      <c r="V31" s="258"/>
      <c r="W31" s="259"/>
      <c r="X31" s="259"/>
      <c r="Y31" s="259"/>
      <c r="Z31" s="259"/>
      <c r="AA31" s="259"/>
      <c r="AB31" s="259"/>
      <c r="AC31" s="259"/>
      <c r="AD31" s="259"/>
      <c r="AE31" s="259"/>
      <c r="AF31" s="259"/>
      <c r="AG31" s="259"/>
      <c r="AH31" s="260"/>
      <c r="AK31" s="250"/>
      <c r="AL31" s="85"/>
      <c r="AM31" s="86"/>
      <c r="AN31" s="86"/>
      <c r="AO31" s="86"/>
      <c r="AP31" s="86"/>
      <c r="AQ31" s="86"/>
      <c r="AR31" s="86"/>
      <c r="AS31" s="86"/>
      <c r="AT31" s="86"/>
      <c r="AU31" s="86"/>
      <c r="AV31" s="86"/>
      <c r="AW31" s="86"/>
      <c r="AX31" s="86"/>
      <c r="AY31" s="44"/>
      <c r="AZ31" s="44"/>
    </row>
    <row r="32" spans="1:53" s="43" customFormat="1" ht="11.15" customHeight="1" thickBot="1">
      <c r="A32" s="511"/>
      <c r="B32" s="512"/>
      <c r="C32" s="513"/>
      <c r="D32" s="522"/>
      <c r="E32" s="522"/>
      <c r="F32" s="522"/>
      <c r="G32" s="522"/>
      <c r="H32" s="522"/>
      <c r="I32" s="523"/>
      <c r="J32" s="261"/>
      <c r="K32" s="69"/>
      <c r="L32" s="69"/>
      <c r="M32" s="69"/>
      <c r="N32" s="69"/>
      <c r="O32" s="69"/>
      <c r="P32" s="69"/>
      <c r="Q32" s="69"/>
      <c r="R32" s="69"/>
      <c r="S32" s="69"/>
      <c r="T32" s="69"/>
      <c r="U32" s="69"/>
      <c r="V32" s="261"/>
      <c r="W32" s="69"/>
      <c r="X32" s="69"/>
      <c r="Y32" s="69"/>
      <c r="Z32" s="69"/>
      <c r="AA32" s="69"/>
      <c r="AB32" s="69"/>
      <c r="AC32" s="69"/>
      <c r="AD32" s="69"/>
      <c r="AE32" s="69"/>
      <c r="AF32" s="69"/>
      <c r="AG32" s="69"/>
      <c r="AH32" s="55"/>
      <c r="AK32" s="250"/>
      <c r="AL32" s="44"/>
      <c r="AM32" s="44"/>
      <c r="AN32" s="44"/>
      <c r="AO32" s="44"/>
      <c r="AP32" s="44"/>
      <c r="AQ32" s="44"/>
      <c r="AR32" s="44"/>
      <c r="AS32" s="44"/>
      <c r="AT32" s="44"/>
      <c r="AU32" s="44"/>
      <c r="AV32" s="44"/>
      <c r="AW32" s="44"/>
      <c r="AX32" s="44"/>
      <c r="AY32" s="44"/>
      <c r="AZ32" s="44"/>
    </row>
    <row r="33" spans="1:37" s="43" customFormat="1" ht="25" customHeight="1">
      <c r="A33" s="450" t="s">
        <v>285</v>
      </c>
      <c r="B33" s="363" t="s">
        <v>180</v>
      </c>
      <c r="C33" s="363"/>
      <c r="D33" s="363"/>
      <c r="E33" s="363"/>
      <c r="F33" s="363"/>
      <c r="G33" s="363"/>
      <c r="H33" s="363"/>
      <c r="I33" s="363"/>
      <c r="J33" s="363"/>
      <c r="K33" s="364"/>
      <c r="L33" s="362" t="s">
        <v>181</v>
      </c>
      <c r="M33" s="363"/>
      <c r="N33" s="363"/>
      <c r="O33" s="363"/>
      <c r="P33" s="363"/>
      <c r="Q33" s="363"/>
      <c r="R33" s="363"/>
      <c r="S33" s="363"/>
      <c r="T33" s="363"/>
      <c r="U33" s="363"/>
      <c r="V33" s="363"/>
      <c r="W33" s="363"/>
      <c r="X33" s="364"/>
      <c r="Y33" s="548" t="s">
        <v>286</v>
      </c>
      <c r="Z33" s="363"/>
      <c r="AA33" s="363"/>
      <c r="AB33" s="363"/>
      <c r="AC33" s="363"/>
      <c r="AD33" s="363"/>
      <c r="AE33" s="363"/>
      <c r="AF33" s="363"/>
      <c r="AG33" s="363"/>
      <c r="AH33" s="365"/>
      <c r="AK33" s="246"/>
    </row>
    <row r="34" spans="1:37" s="43" customFormat="1" ht="12" customHeight="1">
      <c r="A34" s="451"/>
      <c r="B34" s="343" t="s">
        <v>287</v>
      </c>
      <c r="C34" s="343"/>
      <c r="D34" s="343"/>
      <c r="E34" s="343"/>
      <c r="F34" s="343"/>
      <c r="G34" s="343"/>
      <c r="H34" s="343"/>
      <c r="I34" s="343"/>
      <c r="J34" s="343"/>
      <c r="K34" s="344"/>
      <c r="L34" s="145" t="s">
        <v>288</v>
      </c>
      <c r="M34" s="125"/>
      <c r="N34" s="125"/>
      <c r="O34" s="125"/>
      <c r="P34" s="125"/>
      <c r="Q34" s="125"/>
      <c r="R34" s="125"/>
      <c r="S34" s="216" t="s">
        <v>61</v>
      </c>
      <c r="T34" s="77" t="s">
        <v>152</v>
      </c>
      <c r="U34" s="77"/>
      <c r="V34" s="216" t="s">
        <v>61</v>
      </c>
      <c r="W34" s="77" t="s">
        <v>149</v>
      </c>
      <c r="X34" s="77"/>
      <c r="Y34" s="128" t="s">
        <v>61</v>
      </c>
      <c r="Z34" s="81" t="s">
        <v>185</v>
      </c>
      <c r="AA34" s="81"/>
      <c r="AB34" s="82"/>
      <c r="AC34" s="82"/>
      <c r="AD34" s="82"/>
      <c r="AE34" s="82"/>
      <c r="AF34" s="82"/>
      <c r="AG34" s="82"/>
      <c r="AH34" s="129"/>
      <c r="AK34" s="186" t="str">
        <f>IF(AND(S34="□",V34="□"),"←未入力箇所があります（□にチェック）",IF(AND(S34="■",Y34="□",Y35="□"),"←未入力箇所があります（□にチェック）",""))</f>
        <v>←未入力箇所があります（□にチェック）</v>
      </c>
    </row>
    <row r="35" spans="1:37" s="43" customFormat="1" ht="12" customHeight="1">
      <c r="A35" s="451"/>
      <c r="B35" s="336"/>
      <c r="C35" s="336"/>
      <c r="D35" s="336"/>
      <c r="E35" s="336"/>
      <c r="F35" s="336"/>
      <c r="G35" s="336"/>
      <c r="H35" s="336"/>
      <c r="I35" s="336"/>
      <c r="J35" s="336"/>
      <c r="K35" s="337"/>
      <c r="L35" s="135"/>
      <c r="M35" s="136"/>
      <c r="N35" s="136"/>
      <c r="O35" s="136"/>
      <c r="P35" s="136"/>
      <c r="Q35" s="136"/>
      <c r="R35" s="136"/>
      <c r="S35" s="262"/>
      <c r="T35" s="217"/>
      <c r="U35" s="217"/>
      <c r="V35" s="262"/>
      <c r="W35" s="217"/>
      <c r="X35" s="217"/>
      <c r="Y35" s="142" t="s">
        <v>61</v>
      </c>
      <c r="Z35" s="133" t="s">
        <v>187</v>
      </c>
      <c r="AA35" s="133"/>
      <c r="AB35" s="133"/>
      <c r="AC35" s="133"/>
      <c r="AD35" s="101"/>
      <c r="AE35" s="101"/>
      <c r="AF35" s="101"/>
      <c r="AG35" s="115"/>
      <c r="AH35" s="144"/>
      <c r="AK35" s="246"/>
    </row>
    <row r="36" spans="1:37" s="43" customFormat="1" ht="12" customHeight="1">
      <c r="A36" s="451"/>
      <c r="B36" s="343" t="s">
        <v>289</v>
      </c>
      <c r="C36" s="343"/>
      <c r="D36" s="343"/>
      <c r="E36" s="343"/>
      <c r="F36" s="343"/>
      <c r="G36" s="343"/>
      <c r="H36" s="343"/>
      <c r="I36" s="343"/>
      <c r="J36" s="343"/>
      <c r="K36" s="344"/>
      <c r="L36" s="124" t="s">
        <v>290</v>
      </c>
      <c r="M36" s="125"/>
      <c r="N36" s="125"/>
      <c r="O36" s="125"/>
      <c r="P36" s="125"/>
      <c r="Q36" s="125"/>
      <c r="R36" s="125"/>
      <c r="S36" s="216" t="s">
        <v>61</v>
      </c>
      <c r="T36" s="77" t="s">
        <v>152</v>
      </c>
      <c r="U36" s="77"/>
      <c r="V36" s="216" t="s">
        <v>118</v>
      </c>
      <c r="W36" s="77" t="s">
        <v>149</v>
      </c>
      <c r="X36" s="77"/>
      <c r="Y36" s="128" t="s">
        <v>118</v>
      </c>
      <c r="Z36" s="81" t="s">
        <v>185</v>
      </c>
      <c r="AA36" s="81"/>
      <c r="AB36" s="82"/>
      <c r="AC36" s="82"/>
      <c r="AD36" s="82"/>
      <c r="AE36" s="82"/>
      <c r="AF36" s="82"/>
      <c r="AG36" s="82"/>
      <c r="AH36" s="129"/>
      <c r="AK36" s="186" t="str">
        <f>IF(AND(S36="□",V36="□"),"←未入力箇所があります（□にチェック）",IF(AND(S36="■",Y36="□",Y37="□"),"←未入力箇所があります（□にチェック）",""))</f>
        <v>←未入力箇所があります（□にチェック）</v>
      </c>
    </row>
    <row r="37" spans="1:37" s="43" customFormat="1" ht="12" customHeight="1">
      <c r="A37" s="451"/>
      <c r="B37" s="336"/>
      <c r="C37" s="336"/>
      <c r="D37" s="336"/>
      <c r="E37" s="336"/>
      <c r="F37" s="336"/>
      <c r="G37" s="336"/>
      <c r="H37" s="336"/>
      <c r="I37" s="336"/>
      <c r="J37" s="336"/>
      <c r="K37" s="337"/>
      <c r="L37" s="135"/>
      <c r="M37" s="136"/>
      <c r="N37" s="136"/>
      <c r="O37" s="136"/>
      <c r="P37" s="136"/>
      <c r="Q37" s="136"/>
      <c r="R37" s="136"/>
      <c r="S37" s="262"/>
      <c r="T37" s="217"/>
      <c r="U37" s="217"/>
      <c r="V37" s="262"/>
      <c r="W37" s="217"/>
      <c r="X37" s="217"/>
      <c r="Y37" s="142" t="s">
        <v>118</v>
      </c>
      <c r="Z37" s="133" t="s">
        <v>187</v>
      </c>
      <c r="AA37" s="115"/>
      <c r="AB37" s="115"/>
      <c r="AC37" s="115"/>
      <c r="AD37" s="115"/>
      <c r="AE37" s="115"/>
      <c r="AF37" s="115"/>
      <c r="AG37" s="115"/>
      <c r="AH37" s="144"/>
      <c r="AK37" s="246"/>
    </row>
    <row r="38" spans="1:37" s="43" customFormat="1" ht="12" customHeight="1">
      <c r="A38" s="451"/>
      <c r="B38" s="343" t="s">
        <v>291</v>
      </c>
      <c r="C38" s="343"/>
      <c r="D38" s="343"/>
      <c r="E38" s="343"/>
      <c r="F38" s="343"/>
      <c r="G38" s="343"/>
      <c r="H38" s="343"/>
      <c r="I38" s="343"/>
      <c r="J38" s="343"/>
      <c r="K38" s="344"/>
      <c r="L38" s="65" t="s">
        <v>292</v>
      </c>
      <c r="M38" s="65"/>
      <c r="N38" s="65"/>
      <c r="O38" s="65"/>
      <c r="P38" s="65"/>
      <c r="Q38" s="65"/>
      <c r="R38" s="65"/>
      <c r="S38" s="216" t="s">
        <v>61</v>
      </c>
      <c r="T38" s="77" t="s">
        <v>152</v>
      </c>
      <c r="U38" s="77"/>
      <c r="V38" s="216" t="s">
        <v>118</v>
      </c>
      <c r="W38" s="77" t="s">
        <v>149</v>
      </c>
      <c r="X38" s="77"/>
      <c r="Y38" s="128" t="s">
        <v>118</v>
      </c>
      <c r="Z38" s="81" t="s">
        <v>185</v>
      </c>
      <c r="AA38" s="81"/>
      <c r="AB38" s="82"/>
      <c r="AC38" s="82"/>
      <c r="AD38" s="82"/>
      <c r="AE38" s="82"/>
      <c r="AF38" s="82"/>
      <c r="AG38" s="82"/>
      <c r="AH38" s="129"/>
      <c r="AK38" s="186" t="str">
        <f>IF(AND(S38="□",V38="□"),"←未入力箇所があります（□にチェック）",IF(AND(S38="■",Y38="□",Y39="□"),"←未入力箇所があります（□にチェック）",""))</f>
        <v>←未入力箇所があります（□にチェック）</v>
      </c>
    </row>
    <row r="39" spans="1:37" s="43" customFormat="1" ht="12" customHeight="1">
      <c r="A39" s="451"/>
      <c r="B39" s="336"/>
      <c r="C39" s="336"/>
      <c r="D39" s="336"/>
      <c r="E39" s="336"/>
      <c r="F39" s="336"/>
      <c r="G39" s="336"/>
      <c r="H39" s="336"/>
      <c r="I39" s="336"/>
      <c r="J39" s="336"/>
      <c r="K39" s="337"/>
      <c r="L39" s="90"/>
      <c r="M39" s="90"/>
      <c r="N39" s="90"/>
      <c r="O39" s="90"/>
      <c r="P39" s="90"/>
      <c r="Q39" s="90"/>
      <c r="R39" s="90"/>
      <c r="S39" s="262"/>
      <c r="T39" s="72"/>
      <c r="U39" s="72"/>
      <c r="V39" s="262"/>
      <c r="W39" s="72"/>
      <c r="X39" s="72"/>
      <c r="Y39" s="142" t="s">
        <v>118</v>
      </c>
      <c r="Z39" s="133" t="s">
        <v>187</v>
      </c>
      <c r="AA39" s="143"/>
      <c r="AB39" s="79"/>
      <c r="AC39" s="79"/>
      <c r="AD39" s="79"/>
      <c r="AE39" s="79"/>
      <c r="AF39" s="79"/>
      <c r="AG39" s="79"/>
      <c r="AH39" s="144"/>
      <c r="AK39" s="246"/>
    </row>
    <row r="40" spans="1:37" s="43" customFormat="1" ht="12" customHeight="1">
      <c r="A40" s="451"/>
      <c r="B40" s="343" t="s">
        <v>293</v>
      </c>
      <c r="C40" s="343"/>
      <c r="D40" s="343"/>
      <c r="E40" s="343"/>
      <c r="F40" s="343"/>
      <c r="G40" s="343"/>
      <c r="H40" s="343"/>
      <c r="I40" s="343"/>
      <c r="J40" s="343"/>
      <c r="K40" s="344"/>
      <c r="L40" s="125" t="s">
        <v>294</v>
      </c>
      <c r="M40" s="125"/>
      <c r="N40" s="125"/>
      <c r="O40" s="125"/>
      <c r="P40" s="125"/>
      <c r="Q40" s="125"/>
      <c r="R40" s="125"/>
      <c r="S40" s="216" t="s">
        <v>61</v>
      </c>
      <c r="T40" s="77" t="s">
        <v>152</v>
      </c>
      <c r="U40" s="77"/>
      <c r="V40" s="216" t="s">
        <v>118</v>
      </c>
      <c r="W40" s="77" t="s">
        <v>149</v>
      </c>
      <c r="X40" s="77"/>
      <c r="Y40" s="263" t="s">
        <v>118</v>
      </c>
      <c r="Z40" s="81" t="s">
        <v>185</v>
      </c>
      <c r="AA40" s="81"/>
      <c r="AB40" s="82"/>
      <c r="AC40" s="82"/>
      <c r="AD40" s="82"/>
      <c r="AE40" s="82"/>
      <c r="AF40" s="82"/>
      <c r="AG40" s="82"/>
      <c r="AH40" s="129"/>
      <c r="AK40" s="186" t="str">
        <f>IF(AND(S40="□",V40="□"),"←未入力箇所があります（□にチェック）",IF(AND(S40="■",Y40="□",Y41="□"),"←未入力箇所があります（□にチェック）",""))</f>
        <v>←未入力箇所があります（□にチェック）</v>
      </c>
    </row>
    <row r="41" spans="1:37" s="43" customFormat="1" ht="12" customHeight="1">
      <c r="A41" s="451"/>
      <c r="B41" s="336"/>
      <c r="C41" s="336"/>
      <c r="D41" s="336"/>
      <c r="E41" s="336"/>
      <c r="F41" s="336"/>
      <c r="G41" s="336"/>
      <c r="H41" s="336"/>
      <c r="I41" s="336"/>
      <c r="J41" s="336"/>
      <c r="K41" s="337"/>
      <c r="L41" s="90"/>
      <c r="M41" s="90"/>
      <c r="N41" s="90"/>
      <c r="O41" s="90"/>
      <c r="P41" s="90"/>
      <c r="Q41" s="136"/>
      <c r="R41" s="136"/>
      <c r="S41" s="262"/>
      <c r="T41" s="72"/>
      <c r="U41" s="72"/>
      <c r="V41" s="262"/>
      <c r="W41" s="72"/>
      <c r="X41" s="72"/>
      <c r="Y41" s="142" t="s">
        <v>118</v>
      </c>
      <c r="Z41" s="133" t="s">
        <v>187</v>
      </c>
      <c r="AA41" s="143"/>
      <c r="AB41" s="79"/>
      <c r="AC41" s="79"/>
      <c r="AD41" s="79"/>
      <c r="AE41" s="79"/>
      <c r="AF41" s="79"/>
      <c r="AG41" s="79"/>
      <c r="AH41" s="144"/>
      <c r="AK41" s="246"/>
    </row>
    <row r="42" spans="1:37" s="43" customFormat="1" ht="12" customHeight="1">
      <c r="A42" s="451"/>
      <c r="B42" s="343" t="s">
        <v>295</v>
      </c>
      <c r="C42" s="343"/>
      <c r="D42" s="343"/>
      <c r="E42" s="343"/>
      <c r="F42" s="343"/>
      <c r="G42" s="343"/>
      <c r="H42" s="343"/>
      <c r="I42" s="343"/>
      <c r="J42" s="343"/>
      <c r="K42" s="344"/>
      <c r="L42" s="145" t="s">
        <v>296</v>
      </c>
      <c r="M42" s="62"/>
      <c r="N42" s="62"/>
      <c r="O42" s="62"/>
      <c r="P42" s="62"/>
      <c r="Q42" s="62"/>
      <c r="R42" s="62"/>
      <c r="S42" s="216" t="s">
        <v>61</v>
      </c>
      <c r="T42" s="77" t="s">
        <v>152</v>
      </c>
      <c r="U42" s="77"/>
      <c r="V42" s="216" t="s">
        <v>118</v>
      </c>
      <c r="W42" s="77" t="s">
        <v>149</v>
      </c>
      <c r="X42" s="77"/>
      <c r="Y42" s="128" t="s">
        <v>118</v>
      </c>
      <c r="Z42" s="81" t="s">
        <v>185</v>
      </c>
      <c r="AA42" s="81"/>
      <c r="AB42" s="101"/>
      <c r="AC42" s="101"/>
      <c r="AD42" s="101"/>
      <c r="AE42" s="101"/>
      <c r="AF42" s="101"/>
      <c r="AG42" s="101"/>
      <c r="AH42" s="134"/>
      <c r="AK42" s="186" t="str">
        <f>IF(AND(S42="□",V42="□"),"←未入力箇所があります（□にチェック）",IF(AND(S42="■",Y42="□",Y43="□"),"←未入力箇所があります（□にチェック）",""))</f>
        <v>←未入力箇所があります（□にチェック）</v>
      </c>
    </row>
    <row r="43" spans="1:37" s="43" customFormat="1" ht="12" customHeight="1">
      <c r="A43" s="451"/>
      <c r="B43" s="336"/>
      <c r="C43" s="336"/>
      <c r="D43" s="336"/>
      <c r="E43" s="336"/>
      <c r="F43" s="336"/>
      <c r="G43" s="336"/>
      <c r="H43" s="336"/>
      <c r="I43" s="336"/>
      <c r="J43" s="336"/>
      <c r="K43" s="337"/>
      <c r="L43" s="90"/>
      <c r="M43" s="90"/>
      <c r="N43" s="90"/>
      <c r="O43" s="90"/>
      <c r="P43" s="90"/>
      <c r="Q43" s="90"/>
      <c r="R43" s="90"/>
      <c r="S43" s="262"/>
      <c r="T43" s="80"/>
      <c r="U43" s="72"/>
      <c r="V43" s="262"/>
      <c r="W43" s="72"/>
      <c r="X43" s="80"/>
      <c r="Y43" s="142" t="s">
        <v>118</v>
      </c>
      <c r="Z43" s="133" t="s">
        <v>187</v>
      </c>
      <c r="AA43" s="143"/>
      <c r="AB43" s="79"/>
      <c r="AC43" s="79"/>
      <c r="AD43" s="79"/>
      <c r="AE43" s="79"/>
      <c r="AF43" s="79"/>
      <c r="AG43" s="79"/>
      <c r="AH43" s="144"/>
      <c r="AK43" s="246"/>
    </row>
    <row r="44" spans="1:37" s="43" customFormat="1" ht="12" customHeight="1">
      <c r="A44" s="451"/>
      <c r="B44" s="62" t="s">
        <v>251</v>
      </c>
      <c r="C44" s="94"/>
      <c r="D44" s="94"/>
      <c r="E44" s="94"/>
      <c r="F44" s="94"/>
      <c r="G44" s="94"/>
      <c r="H44" s="94"/>
      <c r="I44" s="94"/>
      <c r="J44" s="94"/>
      <c r="K44" s="95"/>
      <c r="L44" s="65" t="s">
        <v>252</v>
      </c>
      <c r="M44" s="65"/>
      <c r="N44" s="65"/>
      <c r="O44" s="65"/>
      <c r="P44" s="65"/>
      <c r="Q44" s="65"/>
      <c r="R44" s="65"/>
      <c r="S44" s="216" t="s">
        <v>61</v>
      </c>
      <c r="T44" s="77" t="s">
        <v>152</v>
      </c>
      <c r="U44" s="77"/>
      <c r="V44" s="216" t="s">
        <v>118</v>
      </c>
      <c r="W44" s="77" t="s">
        <v>149</v>
      </c>
      <c r="X44" s="77"/>
      <c r="Y44" s="128" t="s">
        <v>61</v>
      </c>
      <c r="Z44" s="81" t="s">
        <v>185</v>
      </c>
      <c r="AA44" s="81"/>
      <c r="AB44" s="101"/>
      <c r="AC44" s="101"/>
      <c r="AD44" s="101"/>
      <c r="AE44" s="101"/>
      <c r="AF44" s="101"/>
      <c r="AG44" s="101"/>
      <c r="AH44" s="134"/>
      <c r="AK44" s="186" t="str">
        <f>IF(AND(S44="□",V44="□"),"←未入力箇所があります（□にチェック）",IF(AND(S44="■",C45=""),"←未入力箇所があります（　）に内容を記入",IF(AND(S44="■",Y44="□",Y45="□"),"←未入力箇所があります（□にチェック）","")))</f>
        <v>←未入力箇所があります（□にチェック）</v>
      </c>
    </row>
    <row r="45" spans="1:37" s="43" customFormat="1" ht="13" customHeight="1" thickBot="1">
      <c r="A45" s="533"/>
      <c r="B45" s="264" t="s">
        <v>253</v>
      </c>
      <c r="C45" s="558"/>
      <c r="D45" s="558"/>
      <c r="E45" s="558"/>
      <c r="F45" s="558"/>
      <c r="G45" s="558"/>
      <c r="H45" s="558"/>
      <c r="I45" s="558"/>
      <c r="J45" s="558"/>
      <c r="K45" s="265" t="s">
        <v>91</v>
      </c>
      <c r="L45" s="68"/>
      <c r="M45" s="68"/>
      <c r="N45" s="68"/>
      <c r="O45" s="68"/>
      <c r="P45" s="68"/>
      <c r="Q45" s="68"/>
      <c r="R45" s="68"/>
      <c r="S45" s="266"/>
      <c r="T45" s="68"/>
      <c r="U45" s="68"/>
      <c r="V45" s="266"/>
      <c r="W45" s="119"/>
      <c r="X45" s="119"/>
      <c r="Y45" s="146" t="s">
        <v>118</v>
      </c>
      <c r="Z45" s="147" t="s">
        <v>187</v>
      </c>
      <c r="AA45" s="147"/>
      <c r="AB45" s="148"/>
      <c r="AC45" s="148"/>
      <c r="AD45" s="148"/>
      <c r="AE45" s="148"/>
      <c r="AF45" s="148"/>
      <c r="AG45" s="148"/>
      <c r="AH45" s="149"/>
      <c r="AK45" s="246"/>
    </row>
    <row r="46" spans="1:37" s="43" customFormat="1" ht="13" customHeight="1">
      <c r="A46" s="507" t="s">
        <v>297</v>
      </c>
      <c r="B46" s="423"/>
      <c r="C46" s="423"/>
      <c r="D46" s="423"/>
      <c r="E46" s="423"/>
      <c r="F46" s="423"/>
      <c r="G46" s="423"/>
      <c r="H46" s="423"/>
      <c r="I46" s="423"/>
      <c r="J46" s="423"/>
      <c r="K46" s="424"/>
      <c r="L46" s="267" t="s">
        <v>61</v>
      </c>
      <c r="M46" s="151" t="s">
        <v>298</v>
      </c>
      <c r="N46" s="151"/>
      <c r="O46" s="151"/>
      <c r="P46" s="151"/>
      <c r="Q46" s="151"/>
      <c r="R46" s="151"/>
      <c r="S46" s="151"/>
      <c r="T46" s="151"/>
      <c r="U46" s="151"/>
      <c r="V46" s="151"/>
      <c r="W46" s="151"/>
      <c r="X46" s="151"/>
      <c r="Y46" s="151"/>
      <c r="Z46" s="151"/>
      <c r="AA46" s="151"/>
      <c r="AB46" s="151"/>
      <c r="AC46" s="151"/>
      <c r="AD46" s="151"/>
      <c r="AE46" s="151"/>
      <c r="AF46" s="151"/>
      <c r="AG46" s="151"/>
      <c r="AH46" s="152"/>
      <c r="AK46" s="254" t="str">
        <f>IF(AND(L46="□",L47="□"),"←解体工事は入力（□にチェック）",IF(AND(L47="■",P47=""),"←解体工事は入力（　）に内容を記入",IF(AND(L47="■",S48=""),"←解体工事は入力（　）に内容を記入","")))</f>
        <v>←解体工事は入力（□にチェック）</v>
      </c>
    </row>
    <row r="47" spans="1:37" s="43" customFormat="1" ht="13" customHeight="1">
      <c r="A47" s="425"/>
      <c r="B47" s="426"/>
      <c r="C47" s="426"/>
      <c r="D47" s="426"/>
      <c r="E47" s="426"/>
      <c r="F47" s="426"/>
      <c r="G47" s="426"/>
      <c r="H47" s="426"/>
      <c r="I47" s="426"/>
      <c r="J47" s="426"/>
      <c r="K47" s="427"/>
      <c r="L47" s="268" t="s">
        <v>118</v>
      </c>
      <c r="M47" s="10" t="s">
        <v>123</v>
      </c>
      <c r="N47" s="10"/>
      <c r="O47" s="10"/>
      <c r="P47" s="559"/>
      <c r="Q47" s="559"/>
      <c r="R47" s="559"/>
      <c r="S47" s="559"/>
      <c r="T47" s="559"/>
      <c r="U47" s="559"/>
      <c r="V47" s="559"/>
      <c r="W47" s="559"/>
      <c r="X47" s="559"/>
      <c r="Y47" s="559"/>
      <c r="Z47" s="559"/>
      <c r="AA47" s="559"/>
      <c r="AB47" s="559"/>
      <c r="AC47" s="559"/>
      <c r="AD47" s="559"/>
      <c r="AE47" s="559"/>
      <c r="AF47" s="559"/>
      <c r="AG47" s="559"/>
      <c r="AH47" s="154" t="s">
        <v>91</v>
      </c>
      <c r="AK47" s="47"/>
    </row>
    <row r="48" spans="1:37" s="43" customFormat="1" ht="13" customHeight="1" thickBot="1">
      <c r="A48" s="428"/>
      <c r="B48" s="429"/>
      <c r="C48" s="429"/>
      <c r="D48" s="429"/>
      <c r="E48" s="429"/>
      <c r="F48" s="429"/>
      <c r="G48" s="429"/>
      <c r="H48" s="429"/>
      <c r="I48" s="429"/>
      <c r="J48" s="429"/>
      <c r="K48" s="430"/>
      <c r="L48" s="269" t="s">
        <v>199</v>
      </c>
      <c r="M48" s="269"/>
      <c r="N48" s="269"/>
      <c r="O48" s="269"/>
      <c r="P48" s="269"/>
      <c r="Q48" s="269"/>
      <c r="R48" s="269"/>
      <c r="S48" s="320"/>
      <c r="T48" s="320"/>
      <c r="U48" s="320"/>
      <c r="V48" s="320"/>
      <c r="W48" s="320"/>
      <c r="X48" s="320"/>
      <c r="Y48" s="320"/>
      <c r="Z48" s="320"/>
      <c r="AA48" s="320"/>
      <c r="AB48" s="320"/>
      <c r="AC48" s="320"/>
      <c r="AD48" s="320"/>
      <c r="AE48" s="320"/>
      <c r="AF48" s="320"/>
      <c r="AG48" s="320"/>
      <c r="AH48" s="155" t="s">
        <v>91</v>
      </c>
      <c r="AK48" s="53"/>
    </row>
    <row r="49" spans="1:37" s="43" customFormat="1" ht="24" customHeight="1" thickBot="1">
      <c r="A49" s="549" t="s">
        <v>299</v>
      </c>
      <c r="B49" s="550"/>
      <c r="C49" s="550"/>
      <c r="D49" s="550"/>
      <c r="E49" s="550"/>
      <c r="F49" s="550"/>
      <c r="G49" s="550"/>
      <c r="H49" s="550"/>
      <c r="I49" s="550"/>
      <c r="J49" s="550"/>
      <c r="K49" s="551"/>
      <c r="L49" s="169"/>
      <c r="M49" s="170"/>
      <c r="N49" s="552"/>
      <c r="O49" s="552"/>
      <c r="P49" s="552"/>
      <c r="Q49" s="552"/>
      <c r="R49" s="170" t="s">
        <v>206</v>
      </c>
      <c r="S49" s="170"/>
      <c r="T49" s="170"/>
      <c r="U49" s="170"/>
      <c r="V49" s="170"/>
      <c r="W49" s="170"/>
      <c r="X49" s="170"/>
      <c r="Y49" s="170"/>
      <c r="Z49" s="170"/>
      <c r="AA49" s="170"/>
      <c r="AB49" s="170"/>
      <c r="AC49" s="170"/>
      <c r="AD49" s="170"/>
      <c r="AE49" s="170"/>
      <c r="AF49" s="170"/>
      <c r="AG49" s="170"/>
      <c r="AH49" s="171"/>
      <c r="AK49" s="254" t="str">
        <f>IF((N49=""),"←解体工事は入力","")</f>
        <v>←解体工事は入力</v>
      </c>
    </row>
    <row r="50" spans="1:37" s="43" customFormat="1" ht="22" customHeight="1">
      <c r="A50" s="450" t="s">
        <v>207</v>
      </c>
      <c r="B50" s="553" t="s">
        <v>300</v>
      </c>
      <c r="C50" s="554"/>
      <c r="D50" s="554"/>
      <c r="E50" s="554"/>
      <c r="F50" s="554"/>
      <c r="G50" s="554"/>
      <c r="H50" s="554"/>
      <c r="I50" s="554"/>
      <c r="J50" s="554"/>
      <c r="K50" s="554"/>
      <c r="L50" s="423" t="s">
        <v>209</v>
      </c>
      <c r="M50" s="423"/>
      <c r="N50" s="423"/>
      <c r="O50" s="423"/>
      <c r="P50" s="423"/>
      <c r="Q50" s="423"/>
      <c r="R50" s="423"/>
      <c r="S50" s="362" t="s">
        <v>210</v>
      </c>
      <c r="T50" s="363"/>
      <c r="U50" s="363"/>
      <c r="V50" s="363"/>
      <c r="W50" s="363"/>
      <c r="X50" s="364"/>
      <c r="Y50" s="557" t="s">
        <v>255</v>
      </c>
      <c r="Z50" s="398"/>
      <c r="AA50" s="398"/>
      <c r="AB50" s="398"/>
      <c r="AC50" s="398"/>
      <c r="AD50" s="398"/>
      <c r="AE50" s="398"/>
      <c r="AF50" s="398"/>
      <c r="AG50" s="398"/>
      <c r="AH50" s="399"/>
      <c r="AK50" s="246"/>
    </row>
    <row r="51" spans="1:37" s="43" customFormat="1" ht="13" customHeight="1">
      <c r="A51" s="451"/>
      <c r="B51" s="555"/>
      <c r="C51" s="556"/>
      <c r="D51" s="556"/>
      <c r="E51" s="556"/>
      <c r="F51" s="556"/>
      <c r="G51" s="556"/>
      <c r="H51" s="556"/>
      <c r="I51" s="556"/>
      <c r="J51" s="556"/>
      <c r="K51" s="556"/>
      <c r="L51" s="270" t="s">
        <v>61</v>
      </c>
      <c r="M51" s="392" t="s">
        <v>212</v>
      </c>
      <c r="N51" s="392"/>
      <c r="O51" s="392"/>
      <c r="P51" s="392"/>
      <c r="Q51" s="392"/>
      <c r="R51" s="393"/>
      <c r="S51" s="145"/>
      <c r="T51" s="62"/>
      <c r="U51" s="62"/>
      <c r="V51" s="62"/>
      <c r="W51" s="463"/>
      <c r="X51" s="532"/>
      <c r="Y51" s="271" t="s">
        <v>118</v>
      </c>
      <c r="Z51" s="81" t="s">
        <v>213</v>
      </c>
      <c r="AA51" s="271" t="s">
        <v>118</v>
      </c>
      <c r="AB51" s="81" t="s">
        <v>214</v>
      </c>
      <c r="AC51" s="271" t="s">
        <v>118</v>
      </c>
      <c r="AD51" s="81" t="s">
        <v>215</v>
      </c>
      <c r="AE51" s="271" t="s">
        <v>118</v>
      </c>
      <c r="AF51" s="81" t="s">
        <v>216</v>
      </c>
      <c r="AG51" s="222"/>
      <c r="AH51" s="223"/>
      <c r="AK51" s="202" t="str">
        <f>IF(AND(L51="■",Y51="□",AA51="□",AC51="□",AE51="□",Y52="□",AA52="□"),"←維持・修繕・解体工事は□にチェック","")</f>
        <v/>
      </c>
    </row>
    <row r="52" spans="1:37" s="43" customFormat="1" ht="13" customHeight="1">
      <c r="A52" s="451"/>
      <c r="B52" s="555"/>
      <c r="C52" s="556"/>
      <c r="D52" s="556"/>
      <c r="E52" s="556"/>
      <c r="F52" s="556"/>
      <c r="G52" s="556"/>
      <c r="H52" s="556"/>
      <c r="I52" s="556"/>
      <c r="J52" s="556"/>
      <c r="K52" s="556"/>
      <c r="L52" s="224"/>
      <c r="M52" s="72"/>
      <c r="N52" s="72"/>
      <c r="O52" s="72"/>
      <c r="P52" s="72"/>
      <c r="Q52" s="72"/>
      <c r="R52" s="197"/>
      <c r="S52" s="526"/>
      <c r="T52" s="527"/>
      <c r="U52" s="527"/>
      <c r="V52" s="527"/>
      <c r="W52" s="528" t="s">
        <v>206</v>
      </c>
      <c r="X52" s="529"/>
      <c r="Y52" s="272" t="s">
        <v>118</v>
      </c>
      <c r="Z52" s="143" t="s">
        <v>217</v>
      </c>
      <c r="AA52" s="272" t="s">
        <v>118</v>
      </c>
      <c r="AB52" s="143" t="s">
        <v>256</v>
      </c>
      <c r="AC52" s="225"/>
      <c r="AD52" s="143"/>
      <c r="AE52" s="225"/>
      <c r="AF52" s="143"/>
      <c r="AG52" s="225"/>
      <c r="AH52" s="226"/>
      <c r="AK52" s="202" t="str">
        <f>IF(AND(L51="■",S52=""),"←新築・維持・修繕工事は見込み量を記入","")</f>
        <v/>
      </c>
    </row>
    <row r="53" spans="1:37" s="43" customFormat="1" ht="13" customHeight="1">
      <c r="A53" s="451"/>
      <c r="B53" s="555"/>
      <c r="C53" s="556"/>
      <c r="D53" s="556"/>
      <c r="E53" s="556"/>
      <c r="F53" s="556"/>
      <c r="G53" s="556"/>
      <c r="H53" s="556"/>
      <c r="I53" s="556"/>
      <c r="J53" s="556"/>
      <c r="K53" s="556"/>
      <c r="L53" s="270" t="s">
        <v>61</v>
      </c>
      <c r="M53" s="392" t="s">
        <v>218</v>
      </c>
      <c r="N53" s="392"/>
      <c r="O53" s="392"/>
      <c r="P53" s="392"/>
      <c r="Q53" s="392"/>
      <c r="R53" s="393"/>
      <c r="S53" s="145"/>
      <c r="T53" s="62"/>
      <c r="U53" s="62"/>
      <c r="V53" s="62"/>
      <c r="W53" s="463"/>
      <c r="X53" s="532"/>
      <c r="Y53" s="271" t="s">
        <v>118</v>
      </c>
      <c r="Z53" s="81" t="s">
        <v>213</v>
      </c>
      <c r="AA53" s="271" t="s">
        <v>118</v>
      </c>
      <c r="AB53" s="81" t="s">
        <v>214</v>
      </c>
      <c r="AC53" s="271" t="s">
        <v>118</v>
      </c>
      <c r="AD53" s="81" t="s">
        <v>215</v>
      </c>
      <c r="AE53" s="271" t="s">
        <v>118</v>
      </c>
      <c r="AF53" s="81" t="s">
        <v>216</v>
      </c>
      <c r="AG53" s="222"/>
      <c r="AH53" s="223"/>
      <c r="AK53" s="202" t="str">
        <f>IF(AND(L53="■",Y53="□",AA53="□",AC53="□",AE53="□",Y54="□",AA54="□"),"←維持・修繕・解体工事は□にチェック","")</f>
        <v/>
      </c>
    </row>
    <row r="54" spans="1:37" s="43" customFormat="1" ht="13" customHeight="1">
      <c r="A54" s="451"/>
      <c r="B54" s="555"/>
      <c r="C54" s="556"/>
      <c r="D54" s="556"/>
      <c r="E54" s="556"/>
      <c r="F54" s="556"/>
      <c r="G54" s="556"/>
      <c r="H54" s="556"/>
      <c r="I54" s="556"/>
      <c r="J54" s="556"/>
      <c r="K54" s="556"/>
      <c r="L54" s="224"/>
      <c r="M54" s="72"/>
      <c r="N54" s="72"/>
      <c r="O54" s="72"/>
      <c r="P54" s="72"/>
      <c r="Q54" s="72"/>
      <c r="R54" s="197"/>
      <c r="S54" s="526"/>
      <c r="T54" s="527"/>
      <c r="U54" s="527"/>
      <c r="V54" s="527"/>
      <c r="W54" s="528" t="s">
        <v>206</v>
      </c>
      <c r="X54" s="529"/>
      <c r="Y54" s="272" t="s">
        <v>118</v>
      </c>
      <c r="Z54" s="143" t="s">
        <v>217</v>
      </c>
      <c r="AA54" s="272" t="s">
        <v>118</v>
      </c>
      <c r="AB54" s="143" t="s">
        <v>256</v>
      </c>
      <c r="AC54" s="225"/>
      <c r="AD54" s="143"/>
      <c r="AE54" s="225"/>
      <c r="AF54" s="143"/>
      <c r="AG54" s="225"/>
      <c r="AH54" s="226"/>
      <c r="AK54" s="202" t="str">
        <f>IF(AND(L53="■",S54=""),"←新築・維持・修繕工事は見込み量を記入","")</f>
        <v/>
      </c>
    </row>
    <row r="55" spans="1:37" s="43" customFormat="1" ht="13" customHeight="1">
      <c r="A55" s="451"/>
      <c r="B55" s="555"/>
      <c r="C55" s="556"/>
      <c r="D55" s="556"/>
      <c r="E55" s="556"/>
      <c r="F55" s="556"/>
      <c r="G55" s="556"/>
      <c r="H55" s="556"/>
      <c r="I55" s="556"/>
      <c r="J55" s="556"/>
      <c r="K55" s="556"/>
      <c r="L55" s="270" t="s">
        <v>61</v>
      </c>
      <c r="M55" s="392" t="s">
        <v>219</v>
      </c>
      <c r="N55" s="392"/>
      <c r="O55" s="392"/>
      <c r="P55" s="392"/>
      <c r="Q55" s="392"/>
      <c r="R55" s="393"/>
      <c r="S55" s="145"/>
      <c r="T55" s="62"/>
      <c r="U55" s="62"/>
      <c r="V55" s="62"/>
      <c r="W55" s="463"/>
      <c r="X55" s="532"/>
      <c r="Y55" s="271" t="s">
        <v>118</v>
      </c>
      <c r="Z55" s="81" t="s">
        <v>213</v>
      </c>
      <c r="AA55" s="271" t="s">
        <v>118</v>
      </c>
      <c r="AB55" s="81" t="s">
        <v>214</v>
      </c>
      <c r="AC55" s="271" t="s">
        <v>118</v>
      </c>
      <c r="AD55" s="81" t="s">
        <v>215</v>
      </c>
      <c r="AE55" s="271" t="s">
        <v>118</v>
      </c>
      <c r="AF55" s="81" t="s">
        <v>216</v>
      </c>
      <c r="AG55" s="222"/>
      <c r="AH55" s="223"/>
      <c r="AK55" s="202" t="str">
        <f>IF(AND(L55="■",Y55="□",AA55="□",AC55="□",AE55="□",Y56="□",AA56="□"),"←維持・修繕・解体工事は□にチェック","")</f>
        <v/>
      </c>
    </row>
    <row r="56" spans="1:37" s="43" customFormat="1" ht="13" customHeight="1">
      <c r="A56" s="451"/>
      <c r="B56" s="555"/>
      <c r="C56" s="556"/>
      <c r="D56" s="556"/>
      <c r="E56" s="556"/>
      <c r="F56" s="556"/>
      <c r="G56" s="556"/>
      <c r="H56" s="556"/>
      <c r="I56" s="556"/>
      <c r="J56" s="556"/>
      <c r="K56" s="556"/>
      <c r="L56" s="224"/>
      <c r="M56" s="72"/>
      <c r="N56" s="72"/>
      <c r="O56" s="72"/>
      <c r="P56" s="72"/>
      <c r="Q56" s="72"/>
      <c r="R56" s="197"/>
      <c r="S56" s="526"/>
      <c r="T56" s="527"/>
      <c r="U56" s="527"/>
      <c r="V56" s="527"/>
      <c r="W56" s="528" t="s">
        <v>206</v>
      </c>
      <c r="X56" s="529"/>
      <c r="Y56" s="272" t="s">
        <v>118</v>
      </c>
      <c r="Z56" s="143" t="s">
        <v>217</v>
      </c>
      <c r="AA56" s="272" t="s">
        <v>118</v>
      </c>
      <c r="AB56" s="143" t="s">
        <v>256</v>
      </c>
      <c r="AC56" s="225"/>
      <c r="AD56" s="143"/>
      <c r="AE56" s="225"/>
      <c r="AF56" s="143"/>
      <c r="AG56" s="225"/>
      <c r="AH56" s="226"/>
      <c r="AK56" s="202" t="str">
        <f>IF(AND(L55="■",S56=""),"←新築・維持・修繕工事は見込み量を記入","")</f>
        <v/>
      </c>
    </row>
    <row r="57" spans="1:37" s="43" customFormat="1" ht="17.149999999999999" customHeight="1" thickBot="1">
      <c r="A57" s="533"/>
      <c r="B57" s="530" t="s">
        <v>301</v>
      </c>
      <c r="C57" s="530"/>
      <c r="D57" s="530"/>
      <c r="E57" s="530"/>
      <c r="F57" s="530"/>
      <c r="G57" s="530"/>
      <c r="H57" s="530"/>
      <c r="I57" s="530"/>
      <c r="J57" s="530"/>
      <c r="K57" s="53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531"/>
      <c r="AK57" s="246"/>
    </row>
    <row r="58" spans="1:37" s="43" customFormat="1" ht="17.149999999999999" customHeight="1">
      <c r="A58" s="458" t="s">
        <v>221</v>
      </c>
      <c r="B58" s="319"/>
      <c r="C58" s="51" t="s">
        <v>222</v>
      </c>
      <c r="D58" s="51"/>
      <c r="E58" s="51"/>
      <c r="F58" s="51"/>
      <c r="G58" s="51"/>
      <c r="H58" s="51"/>
      <c r="I58" s="51" t="s">
        <v>223</v>
      </c>
      <c r="J58" s="51"/>
      <c r="K58" s="51" t="s">
        <v>93</v>
      </c>
      <c r="L58" s="319"/>
      <c r="M58" s="319"/>
      <c r="N58" s="319"/>
      <c r="O58" s="319"/>
      <c r="P58" s="51" t="s">
        <v>91</v>
      </c>
      <c r="Q58" s="423" t="s">
        <v>224</v>
      </c>
      <c r="R58" s="423"/>
      <c r="S58" s="51" t="s">
        <v>93</v>
      </c>
      <c r="T58" s="319"/>
      <c r="U58" s="319"/>
      <c r="V58" s="319"/>
      <c r="W58" s="319"/>
      <c r="X58" s="51" t="s">
        <v>91</v>
      </c>
      <c r="Y58" s="51"/>
      <c r="Z58" s="51" t="s">
        <v>225</v>
      </c>
      <c r="AA58" s="51"/>
      <c r="AB58" s="51" t="s">
        <v>93</v>
      </c>
      <c r="AC58" s="319"/>
      <c r="AD58" s="319"/>
      <c r="AE58" s="319"/>
      <c r="AF58" s="319"/>
      <c r="AG58" s="51" t="s">
        <v>91</v>
      </c>
      <c r="AH58" s="51"/>
      <c r="AI58" s="273"/>
      <c r="AK58" s="202" t="str">
        <f>IF(AND(L51="■",S52&gt;0,L58=""),"←未入力箇所があります（　）に中間処分場名を記入",IF(AND(L53="■",S54&gt;0,T58=""),"←未入力箇所があります（　）に中間処分場名を記入",IF(AND(L55="■",S56&gt;0,AC58=""),"←未入力箇所があります（　）に中間処分場名を記入","")))</f>
        <v/>
      </c>
    </row>
    <row r="59" spans="1:37" s="43" customFormat="1" ht="18" customHeight="1" thickBot="1">
      <c r="A59" s="180" t="s">
        <v>258</v>
      </c>
      <c r="B59" s="119"/>
      <c r="C59" s="119"/>
      <c r="D59" s="119"/>
      <c r="E59" s="119"/>
      <c r="F59" s="119"/>
      <c r="G59" s="119"/>
      <c r="H59" s="119"/>
      <c r="I59" s="119"/>
      <c r="J59" s="119"/>
      <c r="K59" s="119"/>
      <c r="L59" s="119"/>
      <c r="M59" s="119"/>
      <c r="N59" s="119"/>
      <c r="O59" s="274"/>
      <c r="P59" s="119"/>
      <c r="Q59" s="119" t="s">
        <v>93</v>
      </c>
      <c r="R59" s="459"/>
      <c r="S59" s="459"/>
      <c r="T59" s="459"/>
      <c r="U59" s="459"/>
      <c r="V59" s="459"/>
      <c r="W59" s="459"/>
      <c r="X59" s="459"/>
      <c r="Y59" s="459"/>
      <c r="Z59" s="459"/>
      <c r="AA59" s="459"/>
      <c r="AB59" s="459"/>
      <c r="AC59" s="459"/>
      <c r="AD59" s="459"/>
      <c r="AE59" s="459"/>
      <c r="AF59" s="459"/>
      <c r="AG59" s="119" t="s">
        <v>91</v>
      </c>
      <c r="AH59" s="70"/>
      <c r="AK59" s="186" t="str">
        <f>IF((R59=""),"←未入力箇所があります","")</f>
        <v>←未入力箇所があります</v>
      </c>
    </row>
    <row r="60" spans="1:37" ht="16" customHeight="1">
      <c r="A60" s="45" t="s">
        <v>227</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row>
    <row r="61" spans="1:37" ht="13" customHeight="1"/>
    <row r="62" spans="1:37" ht="13" customHeight="1"/>
    <row r="63" spans="1:37" ht="13" customHeight="1"/>
    <row r="64" spans="1:37" ht="13" customHeight="1"/>
    <row r="65" ht="13" customHeight="1"/>
    <row r="66" ht="13" customHeight="1"/>
    <row r="67" ht="13" customHeight="1"/>
    <row r="68" ht="13" customHeight="1"/>
  </sheetData>
  <mergeCells count="111">
    <mergeCell ref="W53:X53"/>
    <mergeCell ref="S54:V54"/>
    <mergeCell ref="W54:X54"/>
    <mergeCell ref="P47:AG47"/>
    <mergeCell ref="S48:AG48"/>
    <mergeCell ref="R59:AF59"/>
    <mergeCell ref="M55:R55"/>
    <mergeCell ref="W55:X55"/>
    <mergeCell ref="S56:V56"/>
    <mergeCell ref="W56:X56"/>
    <mergeCell ref="B57:AH57"/>
    <mergeCell ref="A58:B58"/>
    <mergeCell ref="L58:O58"/>
    <mergeCell ref="T58:W58"/>
    <mergeCell ref="AC58:AF58"/>
    <mergeCell ref="Q58:R58"/>
    <mergeCell ref="D31:I32"/>
    <mergeCell ref="A33:A45"/>
    <mergeCell ref="B33:K33"/>
    <mergeCell ref="L33:X33"/>
    <mergeCell ref="Y33:AH33"/>
    <mergeCell ref="B34:K35"/>
    <mergeCell ref="A49:K49"/>
    <mergeCell ref="N49:Q49"/>
    <mergeCell ref="A50:A57"/>
    <mergeCell ref="B50:K56"/>
    <mergeCell ref="L50:R50"/>
    <mergeCell ref="S50:X50"/>
    <mergeCell ref="Y50:AH50"/>
    <mergeCell ref="M51:R51"/>
    <mergeCell ref="B36:K37"/>
    <mergeCell ref="B38:K39"/>
    <mergeCell ref="B40:K41"/>
    <mergeCell ref="B42:K43"/>
    <mergeCell ref="C45:J45"/>
    <mergeCell ref="A46:K48"/>
    <mergeCell ref="W51:X51"/>
    <mergeCell ref="S52:V52"/>
    <mergeCell ref="W52:X52"/>
    <mergeCell ref="M53:R53"/>
    <mergeCell ref="M22:T22"/>
    <mergeCell ref="V22:AH23"/>
    <mergeCell ref="D24:D30"/>
    <mergeCell ref="E24:I26"/>
    <mergeCell ref="V24:V25"/>
    <mergeCell ref="W24:AH25"/>
    <mergeCell ref="W26:AH26"/>
    <mergeCell ref="F27:I30"/>
    <mergeCell ref="W27:AG27"/>
    <mergeCell ref="K28:U28"/>
    <mergeCell ref="W28:AH28"/>
    <mergeCell ref="W29:AG29"/>
    <mergeCell ref="K30:U30"/>
    <mergeCell ref="D18:I21"/>
    <mergeCell ref="J18:L18"/>
    <mergeCell ref="N18:O18"/>
    <mergeCell ref="P18:R18"/>
    <mergeCell ref="M14:AG14"/>
    <mergeCell ref="A15:C32"/>
    <mergeCell ref="D15:I15"/>
    <mergeCell ref="J15:U15"/>
    <mergeCell ref="V15:AH15"/>
    <mergeCell ref="D16:I17"/>
    <mergeCell ref="J16:M16"/>
    <mergeCell ref="O16:P16"/>
    <mergeCell ref="R16:T16"/>
    <mergeCell ref="V16:AH17"/>
    <mergeCell ref="V18:AH19"/>
    <mergeCell ref="J19:P19"/>
    <mergeCell ref="Q19:R19"/>
    <mergeCell ref="J20:L20"/>
    <mergeCell ref="V20:AH21"/>
    <mergeCell ref="J21:L21"/>
    <mergeCell ref="M21:T21"/>
    <mergeCell ref="J17:L17"/>
    <mergeCell ref="M17:T17"/>
    <mergeCell ref="D22:I23"/>
    <mergeCell ref="A8:I9"/>
    <mergeCell ref="K8:O8"/>
    <mergeCell ref="Q8:AB8"/>
    <mergeCell ref="K9:T9"/>
    <mergeCell ref="V9:W9"/>
    <mergeCell ref="A10:C14"/>
    <mergeCell ref="D10:I11"/>
    <mergeCell ref="J10:L10"/>
    <mergeCell ref="M10:N10"/>
    <mergeCell ref="J11:L11"/>
    <mergeCell ref="N11:AG11"/>
    <mergeCell ref="D12:I14"/>
    <mergeCell ref="J12:N12"/>
    <mergeCell ref="P12:Q12"/>
    <mergeCell ref="S12:V12"/>
    <mergeCell ref="X12:Y12"/>
    <mergeCell ref="AA12:AB12"/>
    <mergeCell ref="AD12:AF12"/>
    <mergeCell ref="S13:T13"/>
    <mergeCell ref="AD13:AG13"/>
    <mergeCell ref="A5:I7"/>
    <mergeCell ref="K5:N5"/>
    <mergeCell ref="P5:U5"/>
    <mergeCell ref="W5:Z5"/>
    <mergeCell ref="K6:L6"/>
    <mergeCell ref="N6:O6"/>
    <mergeCell ref="K7:M7"/>
    <mergeCell ref="N7:AG7"/>
    <mergeCell ref="H2:AH2"/>
    <mergeCell ref="K3:W3"/>
    <mergeCell ref="A4:I4"/>
    <mergeCell ref="K4:Q4"/>
    <mergeCell ref="S4:U4"/>
    <mergeCell ref="V4:AG4"/>
  </mergeCells>
  <phoneticPr fontId="1"/>
  <conditionalFormatting sqref="V4:AG4">
    <cfRule type="expression" dxfId="29" priority="30">
      <formula>$R$4="■"</formula>
    </cfRule>
  </conditionalFormatting>
  <conditionalFormatting sqref="N7:AG7">
    <cfRule type="expression" dxfId="28" priority="29">
      <formula>$J$7="■"</formula>
    </cfRule>
  </conditionalFormatting>
  <conditionalFormatting sqref="AD13:AG13">
    <cfRule type="expression" dxfId="27" priority="28">
      <formula>$AC$12="■"</formula>
    </cfRule>
  </conditionalFormatting>
  <conditionalFormatting sqref="V16:AH17">
    <cfRule type="expression" dxfId="26" priority="27">
      <formula>$Q$16="■"</formula>
    </cfRule>
  </conditionalFormatting>
  <conditionalFormatting sqref="P18:R18">
    <cfRule type="expression" dxfId="25" priority="26">
      <formula>$M$18="■"</formula>
    </cfRule>
  </conditionalFormatting>
  <conditionalFormatting sqref="V18:AH19">
    <cfRule type="expression" dxfId="24" priority="25">
      <formula>$M$18="■"</formula>
    </cfRule>
  </conditionalFormatting>
  <conditionalFormatting sqref="V20:AH21">
    <cfRule type="expression" dxfId="23" priority="24">
      <formula>$M$20="■"</formula>
    </cfRule>
  </conditionalFormatting>
  <conditionalFormatting sqref="M22:T22">
    <cfRule type="expression" dxfId="22" priority="23">
      <formula>$J$22="■"</formula>
    </cfRule>
  </conditionalFormatting>
  <conditionalFormatting sqref="V22:AH23">
    <cfRule type="expression" dxfId="21" priority="22">
      <formula>$J$22="■"</formula>
    </cfRule>
  </conditionalFormatting>
  <conditionalFormatting sqref="N25 Q25">
    <cfRule type="expression" dxfId="20" priority="21">
      <formula>$J$24="■"</formula>
    </cfRule>
  </conditionalFormatting>
  <conditionalFormatting sqref="J27 J29">
    <cfRule type="expression" dxfId="19" priority="20">
      <formula>$J$24="■"</formula>
    </cfRule>
  </conditionalFormatting>
  <conditionalFormatting sqref="V29">
    <cfRule type="expression" dxfId="18" priority="19">
      <formula>$J$24="■"</formula>
    </cfRule>
  </conditionalFormatting>
  <conditionalFormatting sqref="Y34:Y35">
    <cfRule type="expression" dxfId="17" priority="18">
      <formula>$S$34="■"</formula>
    </cfRule>
  </conditionalFormatting>
  <conditionalFormatting sqref="Y36:Y37">
    <cfRule type="expression" dxfId="16" priority="17">
      <formula>$S$36="■"</formula>
    </cfRule>
  </conditionalFormatting>
  <conditionalFormatting sqref="Y38:Y39">
    <cfRule type="expression" dxfId="15" priority="16">
      <formula>$S$38="■"</formula>
    </cfRule>
  </conditionalFormatting>
  <conditionalFormatting sqref="Y40:Y41">
    <cfRule type="expression" dxfId="14" priority="15">
      <formula>$S$40="■"</formula>
    </cfRule>
  </conditionalFormatting>
  <conditionalFormatting sqref="Y42:Y43">
    <cfRule type="expression" dxfId="13" priority="14">
      <formula>$S$42="■"</formula>
    </cfRule>
  </conditionalFormatting>
  <conditionalFormatting sqref="Y44:Y45">
    <cfRule type="expression" dxfId="12" priority="13">
      <formula>$S$44="■"</formula>
    </cfRule>
  </conditionalFormatting>
  <conditionalFormatting sqref="P47:AG47">
    <cfRule type="expression" dxfId="11" priority="12">
      <formula>$L$47="■"</formula>
    </cfRule>
  </conditionalFormatting>
  <conditionalFormatting sqref="S48:AG48">
    <cfRule type="expression" dxfId="10" priority="11">
      <formula>$L$47="■"</formula>
    </cfRule>
  </conditionalFormatting>
  <conditionalFormatting sqref="C45:J45">
    <cfRule type="expression" dxfId="9" priority="10">
      <formula>$S$44="■"</formula>
    </cfRule>
  </conditionalFormatting>
  <conditionalFormatting sqref="S52:V52">
    <cfRule type="expression" dxfId="8" priority="9">
      <formula>$L$51="■"</formula>
    </cfRule>
  </conditionalFormatting>
  <conditionalFormatting sqref="S54:V54">
    <cfRule type="expression" dxfId="7" priority="8">
      <formula>$L$53="■"</formula>
    </cfRule>
  </conditionalFormatting>
  <conditionalFormatting sqref="S56:V56">
    <cfRule type="expression" dxfId="6" priority="7">
      <formula>$L$55="■"</formula>
    </cfRule>
  </conditionalFormatting>
  <conditionalFormatting sqref="Y51:Y52 AA51:AA52 AC51 AE51">
    <cfRule type="expression" dxfId="5" priority="6">
      <formula>$L$51="■"</formula>
    </cfRule>
  </conditionalFormatting>
  <conditionalFormatting sqref="Y53:Y54 AA53:AA54 AC53 AE53">
    <cfRule type="expression" dxfId="4" priority="5">
      <formula>$L$53="■"</formula>
    </cfRule>
  </conditionalFormatting>
  <conditionalFormatting sqref="Y55:Y56 AA55:AA56 AC55 AE55">
    <cfRule type="expression" dxfId="3" priority="4">
      <formula>$L$55="■"</formula>
    </cfRule>
  </conditionalFormatting>
  <conditionalFormatting sqref="L58:O58">
    <cfRule type="expression" dxfId="2" priority="3">
      <formula>AND($L$51="■",$S$52&gt;0)</formula>
    </cfRule>
  </conditionalFormatting>
  <conditionalFormatting sqref="T58:W58">
    <cfRule type="expression" dxfId="1" priority="2">
      <formula>AND($L$53="■",$S$54&gt;0)</formula>
    </cfRule>
  </conditionalFormatting>
  <conditionalFormatting sqref="AC58:AF58">
    <cfRule type="expression" dxfId="0" priority="1">
      <formula>AND($L$55="■",$S$56&gt;0)</formula>
    </cfRule>
  </conditionalFormatting>
  <dataValidations count="1">
    <dataValidation type="list" allowBlank="1" showInputMessage="1" showErrorMessage="1" sqref="Y51:Y56 AA51:AA56 AC51 AE51 AC53 AE53 AC55 AE55 L51 L53 L55 J29 V29 J26:J27 N25 Q25 S34 S36 S38 S40 S42 S44 Y34:Y45 V44 L46:L47 R4 U9 V5 O5 P8 M6 P6 S6 W6 Z6 J4:J9 O12 R12 W12 Z12 AC12 M20 M18 N16 Q16 T18 O20 J22:J24 V34 V36 V38 V40 V42 V24:V27">
      <formula1>"□,■"</formula1>
    </dataValidation>
  </dataValidations>
  <printOptions horizontalCentered="1"/>
  <pageMargins left="0.74803149606299213" right="0.43307086614173229" top="0.43307086614173229" bottom="0.27559055118110237" header="0.39370078740157483" footer="0.43307086614173229"/>
  <pageSetup paperSize="9" scale="9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1:AC26"/>
  <sheetViews>
    <sheetView zoomScale="70" zoomScaleNormal="70" workbookViewId="0">
      <selection activeCell="K21" sqref="K21"/>
    </sheetView>
  </sheetViews>
  <sheetFormatPr defaultRowHeight="13"/>
  <cols>
    <col min="4" max="4" width="15.453125" bestFit="1" customWidth="1"/>
    <col min="22" max="22" width="8.7265625" customWidth="1"/>
  </cols>
  <sheetData>
    <row r="1" spans="1:29" s="22" customFormat="1" ht="20" customHeight="1">
      <c r="D1" s="22" t="s">
        <v>305</v>
      </c>
    </row>
    <row r="2" spans="1:29" s="18" customFormat="1">
      <c r="A2" s="21" t="s">
        <v>307</v>
      </c>
      <c r="B2" s="21" t="s">
        <v>308</v>
      </c>
      <c r="C2" s="21" t="s">
        <v>309</v>
      </c>
      <c r="D2" s="21" t="s">
        <v>64</v>
      </c>
      <c r="E2" s="21" t="s">
        <v>82</v>
      </c>
      <c r="F2" s="21" t="s">
        <v>83</v>
      </c>
      <c r="G2" s="21" t="s">
        <v>84</v>
      </c>
      <c r="H2" s="21" t="s">
        <v>68</v>
      </c>
      <c r="I2" s="21" t="s">
        <v>65</v>
      </c>
      <c r="J2" s="21" t="s">
        <v>66</v>
      </c>
      <c r="K2" s="21" t="s">
        <v>67</v>
      </c>
      <c r="L2" s="21" t="s">
        <v>69</v>
      </c>
      <c r="M2" s="21" t="s">
        <v>70</v>
      </c>
      <c r="N2" s="21" t="s">
        <v>71</v>
      </c>
      <c r="O2" s="21" t="s">
        <v>72</v>
      </c>
      <c r="P2" s="21" t="s">
        <v>73</v>
      </c>
      <c r="Q2" s="21" t="s">
        <v>74</v>
      </c>
      <c r="R2" s="21" t="s">
        <v>75</v>
      </c>
      <c r="S2" s="21" t="s">
        <v>76</v>
      </c>
      <c r="T2" s="21" t="s">
        <v>77</v>
      </c>
      <c r="U2" s="21" t="s">
        <v>78</v>
      </c>
      <c r="V2" s="21" t="s">
        <v>79</v>
      </c>
      <c r="W2" s="21" t="s">
        <v>80</v>
      </c>
      <c r="X2" s="21" t="s">
        <v>81</v>
      </c>
      <c r="Y2" s="21" t="s">
        <v>85</v>
      </c>
      <c r="Z2" s="21" t="s">
        <v>86</v>
      </c>
      <c r="AA2" s="21" t="s">
        <v>87</v>
      </c>
      <c r="AB2" s="21" t="s">
        <v>88</v>
      </c>
      <c r="AC2" s="21" t="s">
        <v>89</v>
      </c>
    </row>
    <row r="3" spans="1:29">
      <c r="A3" s="282" t="s">
        <v>311</v>
      </c>
      <c r="B3" s="282" t="s">
        <v>310</v>
      </c>
      <c r="C3" s="19"/>
      <c r="D3" s="281"/>
      <c r="E3" s="19"/>
      <c r="F3" s="19"/>
      <c r="G3" s="19"/>
      <c r="H3" s="19"/>
      <c r="I3" s="20" t="str">
        <f>IF(【届出書】様式第１号!R7="","",【届出書】様式第１号!R7)</f>
        <v/>
      </c>
      <c r="J3" s="20" t="str">
        <f>IF(【届出書】様式第１号!H17="","",【届出書】様式第１号!H17)</f>
        <v/>
      </c>
      <c r="K3" s="20" t="str">
        <f>IF(【届出書】様式第１号!K18="","",【届出書】様式第１号!K18)</f>
        <v/>
      </c>
      <c r="L3" s="20" t="str">
        <f>IF(【届出書】様式第１号!O20="","",【届出書】様式第１号!O20)</f>
        <v/>
      </c>
      <c r="M3" s="20" t="str">
        <f>IF(【届出書】様式第１号!U20="","",【届出書】様式第１号!U20)</f>
        <v/>
      </c>
      <c r="N3" s="31" t="str">
        <f>IF(【届出書】様式第１号!AE20="","",【届出書】様式第１号!AE20)</f>
        <v/>
      </c>
      <c r="O3" s="277" t="str">
        <f>IF('別表１(解体）'!M6="","",'別表１(解体）'!M6)</f>
        <v/>
      </c>
      <c r="P3" s="20" t="str">
        <f>IF(【届出書】様式第１号!P21="","",【届出書】様式第１号!P21)</f>
        <v/>
      </c>
      <c r="Q3" s="20" t="str">
        <f>IF(【届出書】様式第１号!V21="","",【届出書】様式第１号!V21)</f>
        <v/>
      </c>
      <c r="R3" s="20" t="str">
        <f>IF(【届出書】様式第１号!AF21="","",【届出書】様式第１号!AF21)</f>
        <v/>
      </c>
      <c r="S3" s="20" t="str">
        <f>IF(【届出書】様式第１号!AA23="","","基準額以上")</f>
        <v/>
      </c>
      <c r="T3" s="20" t="str">
        <f>IF(【届出書】様式第１号!AA24="","","基準額以上")</f>
        <v/>
      </c>
      <c r="U3" s="20" t="str">
        <f>IF(【届出書】様式第１号!R29="","",【届出書】様式第１号!R29)</f>
        <v/>
      </c>
      <c r="V3" s="280" t="str">
        <f>IF(OR(【届出書】様式第１号!AA51="",【届出書】様式第１号!AD51="",【届出書】様式第１号!AF51=""),"",DATE(【届出書】様式第１号!AA51,【届出書】様式第１号!AD51,【届出書】様式第１号!AF51))</f>
        <v/>
      </c>
      <c r="W3" s="280" t="str">
        <f>IF(OR(【届出書】様式第１号!AA52="",【届出書】様式第１号!AD52="",【届出書】様式第１号!AF52=""),"",DATE(【届出書】様式第１号!AA52,【届出書】様式第１号!AD52,【届出書】様式第１号!AF52))</f>
        <v/>
      </c>
      <c r="X3" s="20" t="str">
        <f>IF(【届出書】様式第１号!B33="■","許可",IF(【届出書】様式第１号!B36="■","登録　※県内のみ",""))</f>
        <v/>
      </c>
      <c r="Y3" s="277" t="str">
        <f>IF('別表１(解体）'!J22="■","有","")</f>
        <v/>
      </c>
      <c r="Z3" s="277" t="str">
        <f>IF('別表１(解体）'!J26="■","飛散性",IF('別表１(解体）'!J28="■","非飛散性",""))</f>
        <v/>
      </c>
      <c r="AA3" s="277" t="str">
        <f>IF('別表１(解体）'!N23="■","有",IF('別表１(解体）'!Q23="■","無",""))</f>
        <v/>
      </c>
      <c r="AB3" s="277" t="str">
        <f>IF('別表１(解体）'!J30="■","有","")</f>
        <v/>
      </c>
      <c r="AC3" s="277" t="str">
        <f>IF('別表１(解体）'!J33="■","有","")</f>
        <v/>
      </c>
    </row>
    <row r="5" spans="1:29">
      <c r="D5" s="42" t="s">
        <v>306</v>
      </c>
    </row>
    <row r="6" spans="1:29">
      <c r="D6" s="280" t="str">
        <f>IF(OR(【届出書】様式第１号!AA4="",【届出書】様式第１号!AD4="",【届出書】様式第１号!AF4=""),"",DATE(【届出書】様式第１号!AA4,【届出書】様式第１号!AD4,【届出書】様式第１号!AF4))</f>
        <v/>
      </c>
      <c r="H6" s="33" t="s">
        <v>97</v>
      </c>
    </row>
    <row r="7" spans="1:29">
      <c r="H7" s="34" t="s">
        <v>98</v>
      </c>
    </row>
    <row r="8" spans="1:29">
      <c r="D8" s="42" t="s">
        <v>113</v>
      </c>
      <c r="H8" s="34" t="s">
        <v>99</v>
      </c>
    </row>
    <row r="9" spans="1:29">
      <c r="D9" s="280" t="str">
        <f>IF(D6="","",(D6+7))</f>
        <v/>
      </c>
      <c r="H9" s="34" t="s">
        <v>100</v>
      </c>
    </row>
    <row r="10" spans="1:29">
      <c r="H10" s="34" t="s">
        <v>101</v>
      </c>
    </row>
    <row r="11" spans="1:29">
      <c r="D11" s="42" t="s">
        <v>112</v>
      </c>
      <c r="H11" s="34" t="s">
        <v>102</v>
      </c>
    </row>
    <row r="12" spans="1:29">
      <c r="D12" s="280" t="str">
        <f>IF(OR(【届出書】様式第１号!AA51="",【届出書】様式第１号!AD51="",【届出書】様式第１号!AF51=""),"",DATE(【届出書】様式第１号!AA51,【届出書】様式第１号!AD51,【届出書】様式第１号!AF51))</f>
        <v/>
      </c>
      <c r="H12" s="34" t="s">
        <v>103</v>
      </c>
    </row>
    <row r="13" spans="1:29">
      <c r="H13" s="34" t="s">
        <v>104</v>
      </c>
    </row>
    <row r="14" spans="1:29">
      <c r="H14" s="34" t="s">
        <v>105</v>
      </c>
    </row>
    <row r="15" spans="1:29">
      <c r="H15" s="34" t="s">
        <v>106</v>
      </c>
    </row>
    <row r="16" spans="1:29">
      <c r="H16" s="34"/>
    </row>
    <row r="17" spans="4:8">
      <c r="D17" t="s">
        <v>302</v>
      </c>
      <c r="E17" t="s">
        <v>304</v>
      </c>
      <c r="H17" s="34"/>
    </row>
    <row r="18" spans="4:8">
      <c r="D18" s="278">
        <v>50301</v>
      </c>
      <c r="E18" s="278" t="s">
        <v>303</v>
      </c>
      <c r="H18" s="34"/>
    </row>
    <row r="19" spans="4:8">
      <c r="D19" s="278"/>
      <c r="H19" s="34"/>
    </row>
    <row r="20" spans="4:8">
      <c r="D20" s="278"/>
      <c r="H20" s="35"/>
    </row>
    <row r="21" spans="4:8">
      <c r="D21" s="278"/>
    </row>
    <row r="22" spans="4:8">
      <c r="D22" s="278"/>
    </row>
    <row r="23" spans="4:8">
      <c r="D23" s="278"/>
    </row>
    <row r="24" spans="4:8">
      <c r="D24" s="278"/>
    </row>
    <row r="25" spans="4:8">
      <c r="D25" s="278"/>
    </row>
    <row r="26" spans="4:8">
      <c r="D26" s="278"/>
    </row>
  </sheetData>
  <sheetProtection password="CC6F" sheet="1" objects="1" scenarios="1"/>
  <phoneticPr fontId="1"/>
  <dataValidations disablePrompts="1" count="2">
    <dataValidation type="list" allowBlank="1" showInputMessage="1" showErrorMessage="1" sqref="E3">
      <formula1>"法人,個人"</formula1>
    </dataValidation>
    <dataValidation type="list" allowBlank="1" showInputMessage="1" showErrorMessage="1" sqref="H3">
      <formula1>$H$6:$H$15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【届出書】様式第１号</vt:lpstr>
      <vt:lpstr>別表１(解体）</vt:lpstr>
      <vt:lpstr>別表２(新築・模様替等）</vt:lpstr>
      <vt:lpstr>別表３(土木工事等）</vt:lpstr>
      <vt:lpstr>CSV（久留米市）</vt:lpstr>
      <vt:lpstr>【届出書】様式第１号!Print_Area</vt:lpstr>
      <vt:lpstr>'別表１(解体）'!Print_Area</vt:lpstr>
      <vt:lpstr>'別表２(新築・模様替等）'!Print_Area</vt:lpstr>
      <vt:lpstr>'別表３(土木工事等）'!Print_Area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C20398</cp:lastModifiedBy>
  <cp:lastPrinted>2022-03-28T08:01:04Z</cp:lastPrinted>
  <dcterms:created xsi:type="dcterms:W3CDTF">2022-03-10T07:07:06Z</dcterms:created>
  <dcterms:modified xsi:type="dcterms:W3CDTF">2023-03-24T01:06:23Z</dcterms:modified>
</cp:coreProperties>
</file>