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5330" tabRatio="633" activeTab="0"/>
  </bookViews>
  <sheets>
    <sheet name="別紙２-1" sheetId="1" r:id="rId1"/>
  </sheets>
  <externalReferences>
    <externalReference r:id="rId4"/>
    <externalReference r:id="rId5"/>
  </externalReferences>
  <definedNames>
    <definedName name="_xlfn.SINGLE" hidden="1">#NAME?</definedName>
    <definedName name="_xlnm.Print_Area" localSheetId="0">'別紙２-1'!$A$1:$L$116</definedName>
    <definedName name="使用電力調整率" localSheetId="0">'[2]（九州電力）２７年１０月～２８年９月度予想金額'!#REF!</definedName>
    <definedName name="使用電力調整率">'[1]（九州電力）２７年１０月～２８年９月度予想金額'!#REF!</definedName>
  </definedNames>
  <calcPr fullCalcOnLoad="1"/>
</workbook>
</file>

<file path=xl/sharedStrings.xml><?xml version="1.0" encoding="utf-8"?>
<sst xmlns="http://schemas.openxmlformats.org/spreadsheetml/2006/main" count="183" uniqueCount="93">
  <si>
    <t>基本料金</t>
  </si>
  <si>
    <t>力率</t>
  </si>
  <si>
    <t>施設名称</t>
  </si>
  <si>
    <t>単価　　　　　　　　　　　　　　　　　　　　（円/ｋW・月）</t>
  </si>
  <si>
    <t>※小数点以下　　　　　　　　　　　　第2位迄記入</t>
  </si>
  <si>
    <t>基本料金（円）</t>
  </si>
  <si>
    <t>従量料金</t>
  </si>
  <si>
    <t>予定電力量</t>
  </si>
  <si>
    <t>従量料金（円）</t>
  </si>
  <si>
    <t>※小数点以下第３位切捨て</t>
  </si>
  <si>
    <t>　小数点以下切捨て</t>
  </si>
  <si>
    <t>税抜き金額</t>
  </si>
  <si>
    <t>単価　　　                 　　　　　（円/ｋWｈ）</t>
  </si>
  <si>
    <t>予定契約   電力</t>
  </si>
  <si>
    <t>総　　　計　　　                   　　　　　　（円）</t>
  </si>
  <si>
    <t>総計</t>
  </si>
  <si>
    <t>入札予定額</t>
  </si>
  <si>
    <t>ピーク</t>
  </si>
  <si>
    <t>埋蔵文化財センター</t>
  </si>
  <si>
    <t>田主丸保育所</t>
  </si>
  <si>
    <t>久留米競輪場（地域ｻｲｸﾙｺﾐｭﾆﾃｨｰ）</t>
  </si>
  <si>
    <t>久留米地域職業訓練センター</t>
  </si>
  <si>
    <t>田主丸総合支所等（複合施設）</t>
  </si>
  <si>
    <t>北野生涯学習センター本館</t>
  </si>
  <si>
    <t>北野生涯学習センター別館</t>
  </si>
  <si>
    <t>金島ふれあい交流センター</t>
  </si>
  <si>
    <t>大城ますかげセンター</t>
  </si>
  <si>
    <t>弓削コスモス館</t>
  </si>
  <si>
    <t>三潴総合支所</t>
  </si>
  <si>
    <t>城島総合支所庁舎他分</t>
  </si>
  <si>
    <t>城島ふれあいセンター</t>
  </si>
  <si>
    <t>久留米市民流水プール</t>
  </si>
  <si>
    <t>ﾘﾊﾞｰｻｲﾄﾞﾊﾟｰｸ
新宝満川地区左岸</t>
  </si>
  <si>
    <t>北野総合支所（本館）</t>
  </si>
  <si>
    <t>総合幼児センター</t>
  </si>
  <si>
    <t>筑邦市民センター</t>
  </si>
  <si>
    <t>石橋文化センター</t>
  </si>
  <si>
    <t>松柏園</t>
  </si>
  <si>
    <t>中央卸売市場</t>
  </si>
  <si>
    <t>中央卸売市場（新物流ｾﾝﾀｰ）</t>
  </si>
  <si>
    <t>中央公園噴水</t>
  </si>
  <si>
    <t>東町公園駐車場</t>
  </si>
  <si>
    <t>小頭町公園駐車場</t>
  </si>
  <si>
    <t>久留米競輪場</t>
  </si>
  <si>
    <t>城島総合文化センター</t>
  </si>
  <si>
    <t>合川北排水機場</t>
  </si>
  <si>
    <t>池町川浄化揚水機場</t>
  </si>
  <si>
    <t>中央図書館</t>
  </si>
  <si>
    <t>東町地下自転車駐車場</t>
  </si>
  <si>
    <t>生涯学習センター</t>
  </si>
  <si>
    <t>耳納市民センター</t>
  </si>
  <si>
    <t>昼間・他季</t>
  </si>
  <si>
    <t>夜間</t>
  </si>
  <si>
    <t>昼間・夏季</t>
  </si>
  <si>
    <t>平日・他季</t>
  </si>
  <si>
    <t>休日・他季</t>
  </si>
  <si>
    <t>平日・夏季</t>
  </si>
  <si>
    <t>休日・夏季</t>
  </si>
  <si>
    <t>（ｋＷ）</t>
  </si>
  <si>
    <t>（％）</t>
  </si>
  <si>
    <t>a</t>
  </si>
  <si>
    <t>b</t>
  </si>
  <si>
    <t>ｃ</t>
  </si>
  <si>
    <t>・・・①</t>
  </si>
  <si>
    <t>No.</t>
  </si>
  <si>
    <t>（ｋWh)</t>
  </si>
  <si>
    <t>d=a×b((185-c)/100)×12</t>
  </si>
  <si>
    <t>e</t>
  </si>
  <si>
    <t>f</t>
  </si>
  <si>
    <t>ｈ=e×f</t>
  </si>
  <si>
    <t>i=d+ｈ</t>
  </si>
  <si>
    <t>税込み金額</t>
  </si>
  <si>
    <t>・・・②</t>
  </si>
  <si>
    <t>・・・③</t>
  </si>
  <si>
    <t>　（１円未満切り上げとする）</t>
  </si>
  <si>
    <t>【入札内訳書】</t>
  </si>
  <si>
    <t xml:space="preserve">　住　所
　商　号
代表者名　　　　　　　　　　　　　　　　　　　　　　　印
</t>
  </si>
  <si>
    <t>（留意事項)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(燃料費調整額、再生可能エネルギーについては、発電促進賦課金地域を管轄する一般電気事業者が定める特定規模需要標準供給条件等により別途支払います。)</t>
  </si>
  <si>
    <t>　②×100/110=</t>
  </si>
  <si>
    <t>※月毎の料金を小数点以下第３位切捨てし、12倍したもの</t>
  </si>
  <si>
    <t>※　№9　総合幼児センターはR6年１0月から太陽光発電設備（約45kW）が稼働予定です。よって、本資料の数値は参考値としてください。</t>
  </si>
  <si>
    <t>注）各施設の年額料金の総計は、別紙2-2の総計以下とすること。</t>
  </si>
  <si>
    <t>※　№32　北野総合支所（西別館）は来年度用途が変わるため想定値を記載しております。よって、本資料の数値は参考値としてください。</t>
  </si>
  <si>
    <t>※　№38　野中生涯学習センターはR6年2月に空調機改修工事が完了予定です。よって、本資料の数値は参考値としてください。</t>
  </si>
  <si>
    <t>久留米市庁舎</t>
  </si>
  <si>
    <t>田主丸アリーナ</t>
  </si>
  <si>
    <t>北野総合支所（西別館）</t>
  </si>
  <si>
    <t>久留米シティプラザ</t>
  </si>
  <si>
    <t>野中生涯学習センター</t>
  </si>
  <si>
    <t>夏季</t>
  </si>
  <si>
    <t>他季</t>
  </si>
  <si>
    <t>令和６年度久留米市庁舎外37施設電力供給</t>
  </si>
  <si>
    <t>（令和6年4月～令和7年3月期間中の予定使用電力量)</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</si>
</sst>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0000"/>
    <numFmt numFmtId="180" formatCode="00"/>
    <numFmt numFmtId="181" formatCode="mmm\-yyyy"/>
    <numFmt numFmtId="182" formatCode="&quot;Yes&quot;;&quot;Yes&quot;;&quot;No&quot;"/>
    <numFmt numFmtId="183" formatCode="&quot;True&quot;;&quot;True&quot;;&quot;False&quot;"/>
    <numFmt numFmtId="184" formatCode="&quot;On&quot;;&quot;On&quot;;&quot;Off&quot;"/>
    <numFmt numFmtId="185" formatCode="0_);[Red]\(0\)"/>
    <numFmt numFmtId="186" formatCode="&quot;¥&quot;#,##0_);[Red]\(&quot;¥&quot;#,##0\)"/>
    <numFmt numFmtId="187" formatCode="#,##0;[Red]#,##0"/>
    <numFmt numFmtId="188" formatCode="#,##0_ ;[Red]\-#,##0\ "/>
    <numFmt numFmtId="189" formatCode="#,##0.0;[Red]\-#,##0.0"/>
    <numFmt numFmtId="190" formatCode="#,##0.000;[Red]\-#,##0.000"/>
    <numFmt numFmtId="191" formatCode="#,##0.0000;[Red]\-#,##0.0000"/>
    <numFmt numFmtId="192" formatCode="#,##0.00000;[Red]\-#,##0.00000"/>
    <numFmt numFmtId="193" formatCode="m/d;@"/>
    <numFmt numFmtId="194" formatCode="#,##0.0_ "/>
    <numFmt numFmtId="195" formatCode="#,##0.00_ "/>
    <numFmt numFmtId="196" formatCode="#,##0.0_);[Red]\(#,##0.0\)"/>
    <numFmt numFmtId="197" formatCode="#,##0.00_);[Red]\(#,##0.00\)"/>
    <numFmt numFmtId="198" formatCode="[&lt;=999]000;[&lt;=9999]000\-00;000\-0000"/>
    <numFmt numFmtId="199" formatCode="\300000000000"/>
    <numFmt numFmtId="200" formatCode="#,##0.000_ "/>
    <numFmt numFmtId="201" formatCode="#,##0&quot;円&quot;"/>
    <numFmt numFmtId="202" formatCode="#,##0.00&quot;円&quot;"/>
    <numFmt numFmtId="203" formatCode="#,##0&quot;ｋＷ&quot;"/>
    <numFmt numFmtId="204" formatCode="#,##0.0&quot;円&quot;"/>
    <numFmt numFmtId="205" formatCode="0.00_ "/>
    <numFmt numFmtId="206" formatCode="#,##0.0_ ;[Red]\-#,##0.0\ "/>
    <numFmt numFmtId="207" formatCode="0.0%"/>
    <numFmt numFmtId="208" formatCode="\(\4\)"/>
    <numFmt numFmtId="209" formatCode="#,##0.00_ ;[Red]\-#,##0.00\ "/>
    <numFmt numFmtId="210" formatCode="0.000%"/>
    <numFmt numFmtId="211" formatCode="#,##0.000000000_ ;[Red]\-#,##0.000000000\ "/>
    <numFmt numFmtId="212" formatCode="[$]ggge&quot;年&quot;m&quot;月&quot;d&quot;日&quot;;@"/>
    <numFmt numFmtId="213" formatCode="[$-411]gge&quot;年&quot;m&quot;月&quot;d&quot;日&quot;;@"/>
    <numFmt numFmtId="214" formatCode="[$]gge&quot;年&quot;m&quot;月&quot;d&quot;日&quot;;@"/>
  </numFmts>
  <fonts count="3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2"/>
      <name val="ＭＳ Ｐ明朝"/>
      <family val="1"/>
    </font>
    <font>
      <b/>
      <sz val="14"/>
      <name val="ＭＳ Ｐゴシック"/>
      <family val="3"/>
    </font>
    <font>
      <sz val="12"/>
      <name val="ＭＳ Ｐゴシック"/>
      <family val="3"/>
    </font>
    <font>
      <b/>
      <sz val="10"/>
      <name val="ＭＳ Ｐゴシック"/>
      <family val="3"/>
    </font>
    <font>
      <sz val="14"/>
      <name val="ＭＳ Ｐゴシック"/>
      <family val="3"/>
    </font>
    <font>
      <b/>
      <sz val="16"/>
      <name val="ＭＳ Ｐゴシック"/>
      <family val="3"/>
    </font>
    <font>
      <b/>
      <sz val="12"/>
      <name val="ＭＳ Ｐゴシック"/>
      <family val="3"/>
    </font>
    <font>
      <b/>
      <sz val="18"/>
      <name val="ＭＳ Ｐゴシック"/>
      <family val="3"/>
    </font>
    <font>
      <b/>
      <sz val="20"/>
      <name val="ＭＳ Ｐゴシック"/>
      <family val="3"/>
    </font>
    <font>
      <b/>
      <sz val="9"/>
      <name val="ＭＳ Ｐゴシック"/>
      <family val="3"/>
    </font>
    <font>
      <sz val="16"/>
      <name val="ＭＳ Ｐゴシック"/>
      <family val="3"/>
    </font>
    <font>
      <b/>
      <sz val="28"/>
      <name val="ＭＳ Ｐ明朝"/>
      <family val="1"/>
    </font>
    <font>
      <b/>
      <sz val="20"/>
      <name val="ＭＳ Ｐ明朝"/>
      <family val="1"/>
    </font>
    <font>
      <b/>
      <sz val="24"/>
      <name val="ＭＳ Ｐゴシック"/>
      <family val="3"/>
    </font>
    <font>
      <b/>
      <sz val="24"/>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color indexed="63"/>
      </left>
      <right style="medium"/>
      <top style="thin"/>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style="hair"/>
      <bottom>
        <color indexed="63"/>
      </bottom>
    </border>
    <border>
      <left style="medium"/>
      <right style="medium"/>
      <top style="hair"/>
      <bottom style="thin"/>
    </border>
    <border>
      <left style="medium"/>
      <right style="medium"/>
      <top style="thin"/>
      <bottom style="hair"/>
    </border>
    <border>
      <left style="medium"/>
      <right style="medium"/>
      <top>
        <color indexed="63"/>
      </top>
      <bottom style="hair"/>
    </border>
    <border>
      <left style="medium"/>
      <right style="medium"/>
      <top>
        <color indexed="63"/>
      </top>
      <bottom>
        <color indexed="63"/>
      </bottom>
    </border>
    <border>
      <left style="medium"/>
      <right>
        <color indexed="63"/>
      </right>
      <top style="thin"/>
      <bottom>
        <color indexed="63"/>
      </bottom>
    </border>
    <border>
      <left style="medium"/>
      <right>
        <color indexed="63"/>
      </right>
      <top style="hair"/>
      <bottom style="thin"/>
    </border>
    <border>
      <left style="medium"/>
      <right style="medium"/>
      <top style="medium"/>
      <bottom style="medium"/>
    </border>
    <border>
      <left style="hair"/>
      <right style="medium"/>
      <top style="medium"/>
      <bottom>
        <color indexed="63"/>
      </bottom>
    </border>
    <border>
      <left style="hair"/>
      <right style="medium"/>
      <top style="hair"/>
      <bottom>
        <color indexed="63"/>
      </bottom>
    </border>
    <border>
      <left style="hair"/>
      <right style="medium"/>
      <top style="thin"/>
      <bottom>
        <color indexed="63"/>
      </bottom>
    </border>
    <border>
      <left style="hair"/>
      <right style="medium"/>
      <top style="hair"/>
      <bottom style="thin"/>
    </border>
    <border>
      <left style="hair"/>
      <right style="medium"/>
      <top>
        <color indexed="63"/>
      </top>
      <bottom>
        <color indexed="63"/>
      </bottom>
    </border>
    <border>
      <left style="medium"/>
      <right>
        <color indexed="63"/>
      </right>
      <top style="hair"/>
      <bottom style="hair"/>
    </border>
    <border>
      <left style="hair"/>
      <right style="medium"/>
      <top style="hair"/>
      <bottom style="hair"/>
    </border>
    <border>
      <left style="medium"/>
      <right style="medium"/>
      <top style="hair"/>
      <bottom style="hair"/>
    </border>
    <border>
      <left style="medium"/>
      <right>
        <color indexed="63"/>
      </right>
      <top style="hair"/>
      <bottom style="medium"/>
    </border>
    <border>
      <left style="hair"/>
      <right style="medium"/>
      <top style="hair"/>
      <bottom style="medium"/>
    </border>
    <border>
      <left style="medium"/>
      <right style="medium"/>
      <top style="hair"/>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hair"/>
      <bottom style="thin"/>
    </border>
    <border>
      <left style="medium"/>
      <right>
        <color indexed="63"/>
      </right>
      <top style="thin"/>
      <bottom style="hair"/>
    </border>
    <border>
      <left style="medium"/>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thin"/>
    </border>
    <border>
      <left style="medium"/>
      <right>
        <color indexed="63"/>
      </right>
      <top style="hair"/>
      <bottom>
        <color indexed="63"/>
      </bottom>
    </border>
    <border>
      <left style="medium"/>
      <right>
        <color indexed="63"/>
      </right>
      <top>
        <color indexed="63"/>
      </top>
      <bottom>
        <color indexed="63"/>
      </bottom>
    </border>
    <border>
      <left style="hair"/>
      <right style="medium"/>
      <top>
        <color indexed="63"/>
      </top>
      <bottom style="medium"/>
    </border>
    <border>
      <left style="medium"/>
      <right style="medium"/>
      <top style="thin"/>
      <bottom style="thin"/>
    </border>
    <border>
      <left style="medium"/>
      <right style="thin"/>
      <top style="thin"/>
      <bottom style="thin"/>
    </border>
    <border>
      <left>
        <color indexed="63"/>
      </left>
      <right style="medium"/>
      <top style="thin"/>
      <bottom style="thin"/>
    </border>
    <border>
      <left style="medium"/>
      <right style="medium"/>
      <top style="medium"/>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medium"/>
      <right style="thin"/>
      <top style="thin"/>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158">
    <xf numFmtId="0" fontId="0" fillId="0" borderId="0" xfId="0" applyAlignment="1">
      <alignment/>
    </xf>
    <xf numFmtId="0" fontId="30" fillId="0" borderId="0" xfId="61" applyFont="1" applyAlignment="1">
      <alignment horizontal="center" vertical="center"/>
      <protection/>
    </xf>
    <xf numFmtId="0" fontId="1" fillId="0" borderId="0" xfId="61" applyFont="1" applyAlignment="1">
      <alignment horizontal="center" vertical="center"/>
      <protection/>
    </xf>
    <xf numFmtId="38" fontId="1" fillId="0" borderId="0" xfId="49" applyFont="1" applyAlignment="1">
      <alignment horizontal="center" vertical="center"/>
    </xf>
    <xf numFmtId="0" fontId="1" fillId="0" borderId="10" xfId="61" applyFont="1" applyBorder="1" applyAlignment="1">
      <alignment horizontal="center" vertical="center" shrinkToFit="1"/>
      <protection/>
    </xf>
    <xf numFmtId="0" fontId="27" fillId="0" borderId="10" xfId="61" applyFont="1" applyBorder="1" applyAlignment="1">
      <alignment horizontal="center" vertical="center" wrapText="1" shrinkToFit="1"/>
      <protection/>
    </xf>
    <xf numFmtId="0" fontId="33" fillId="0" borderId="10" xfId="61" applyFont="1" applyBorder="1" applyAlignment="1">
      <alignment horizontal="center" vertical="center" wrapText="1" shrinkToFit="1"/>
      <protection/>
    </xf>
    <xf numFmtId="0" fontId="1" fillId="0" borderId="11" xfId="61" applyFont="1" applyBorder="1" applyAlignment="1">
      <alignment horizontal="center" vertical="center" shrinkToFit="1"/>
      <protection/>
    </xf>
    <xf numFmtId="0" fontId="1" fillId="0" borderId="12" xfId="61" applyFont="1" applyBorder="1" applyAlignment="1">
      <alignment horizontal="center" vertical="center" shrinkToFit="1"/>
      <protection/>
    </xf>
    <xf numFmtId="0" fontId="1" fillId="0" borderId="13" xfId="61" applyFont="1" applyBorder="1" applyAlignment="1">
      <alignment horizontal="center" vertical="center" shrinkToFit="1"/>
      <protection/>
    </xf>
    <xf numFmtId="38" fontId="25" fillId="23" borderId="14" xfId="49" applyFont="1" applyFill="1" applyBorder="1" applyAlignment="1">
      <alignment horizontal="center" vertical="center" shrinkToFit="1"/>
    </xf>
    <xf numFmtId="38" fontId="25" fillId="0" borderId="14" xfId="49" applyFont="1" applyBorder="1" applyAlignment="1">
      <alignment vertical="center" shrinkToFit="1"/>
    </xf>
    <xf numFmtId="38" fontId="25" fillId="0" borderId="14" xfId="49" applyFont="1" applyBorder="1" applyAlignment="1">
      <alignment horizontal="center" vertical="center" shrinkToFit="1"/>
    </xf>
    <xf numFmtId="0" fontId="1" fillId="0" borderId="0" xfId="61" applyFont="1" applyAlignment="1">
      <alignment vertical="center"/>
      <protection/>
    </xf>
    <xf numFmtId="38" fontId="1" fillId="0" borderId="0" xfId="49" applyFont="1" applyAlignment="1">
      <alignment vertical="center"/>
    </xf>
    <xf numFmtId="0" fontId="30" fillId="0" borderId="0" xfId="61" applyFont="1" applyAlignment="1">
      <alignment vertical="center"/>
      <protection/>
    </xf>
    <xf numFmtId="0" fontId="27" fillId="0" borderId="0" xfId="61" applyFont="1" applyAlignment="1">
      <alignment horizontal="center" vertical="center"/>
      <protection/>
    </xf>
    <xf numFmtId="0" fontId="27" fillId="0" borderId="0" xfId="61" applyFont="1" applyAlignment="1">
      <alignment horizontal="left" vertical="center"/>
      <protection/>
    </xf>
    <xf numFmtId="0" fontId="27" fillId="0" borderId="0" xfId="61" applyFont="1" applyAlignment="1">
      <alignment vertical="center"/>
      <protection/>
    </xf>
    <xf numFmtId="0" fontId="30" fillId="0" borderId="0" xfId="61" applyFont="1" applyAlignment="1">
      <alignment horizontal="right" vertical="center"/>
      <protection/>
    </xf>
    <xf numFmtId="40" fontId="29" fillId="0" borderId="15" xfId="49" applyNumberFormat="1" applyFont="1" applyBorder="1" applyAlignment="1">
      <alignment vertical="center" shrinkToFit="1"/>
    </xf>
    <xf numFmtId="40" fontId="29" fillId="23" borderId="15" xfId="49" applyNumberFormat="1" applyFont="1" applyFill="1" applyBorder="1" applyAlignment="1">
      <alignment horizontal="center" vertical="center" shrinkToFit="1"/>
    </xf>
    <xf numFmtId="38" fontId="29" fillId="0" borderId="14" xfId="49" applyFont="1" applyBorder="1" applyAlignment="1">
      <alignment vertical="center" shrinkToFit="1"/>
    </xf>
    <xf numFmtId="40" fontId="29" fillId="0" borderId="14" xfId="49" applyNumberFormat="1" applyFont="1" applyBorder="1" applyAlignment="1">
      <alignment vertical="center" shrinkToFit="1"/>
    </xf>
    <xf numFmtId="40" fontId="29" fillId="23" borderId="16" xfId="49" applyNumberFormat="1" applyFont="1" applyFill="1" applyBorder="1" applyAlignment="1">
      <alignment vertical="center" shrinkToFit="1"/>
    </xf>
    <xf numFmtId="40" fontId="28" fillId="0" borderId="17" xfId="49" applyNumberFormat="1" applyFont="1" applyBorder="1" applyAlignment="1">
      <alignment vertical="center" shrinkToFit="1"/>
    </xf>
    <xf numFmtId="40" fontId="28" fillId="0" borderId="18" xfId="49" applyNumberFormat="1" applyFont="1" applyBorder="1" applyAlignment="1">
      <alignment vertical="center" shrinkToFit="1"/>
    </xf>
    <xf numFmtId="40" fontId="28" fillId="0" borderId="19" xfId="49" applyNumberFormat="1" applyFont="1" applyBorder="1" applyAlignment="1">
      <alignment vertical="center" shrinkToFit="1"/>
    </xf>
    <xf numFmtId="40" fontId="28" fillId="0" borderId="20" xfId="49" applyNumberFormat="1" applyFont="1" applyBorder="1" applyAlignment="1">
      <alignment vertical="center" shrinkToFit="1"/>
    </xf>
    <xf numFmtId="40" fontId="28" fillId="0" borderId="10" xfId="49" applyNumberFormat="1" applyFont="1" applyBorder="1" applyAlignment="1">
      <alignment vertical="center" shrinkToFit="1"/>
    </xf>
    <xf numFmtId="40" fontId="28" fillId="0" borderId="21" xfId="49" applyNumberFormat="1" applyFont="1" applyBorder="1" applyAlignment="1">
      <alignment vertical="center" shrinkToFit="1"/>
    </xf>
    <xf numFmtId="40" fontId="28" fillId="0" borderId="11" xfId="49" applyNumberFormat="1" applyFont="1" applyBorder="1" applyAlignment="1">
      <alignment vertical="center" shrinkToFit="1"/>
    </xf>
    <xf numFmtId="40" fontId="28" fillId="0" borderId="22" xfId="49" applyNumberFormat="1" applyFont="1" applyBorder="1" applyAlignment="1">
      <alignment vertical="center" shrinkToFit="1"/>
    </xf>
    <xf numFmtId="40" fontId="0" fillId="23" borderId="23" xfId="49" applyNumberFormat="1" applyFont="1" applyFill="1" applyBorder="1" applyAlignment="1">
      <alignment horizontal="center" vertical="center" shrinkToFit="1"/>
    </xf>
    <xf numFmtId="40" fontId="0" fillId="23" borderId="24" xfId="49" applyNumberFormat="1" applyFont="1" applyFill="1" applyBorder="1" applyAlignment="1">
      <alignment horizontal="center" vertical="center" shrinkToFit="1"/>
    </xf>
    <xf numFmtId="0" fontId="24" fillId="0" borderId="0" xfId="0" applyFont="1" applyFill="1" applyAlignment="1">
      <alignment vertical="center" shrinkToFit="1"/>
    </xf>
    <xf numFmtId="38" fontId="31" fillId="23" borderId="25" xfId="61" applyNumberFormat="1" applyFont="1" applyFill="1" applyBorder="1" applyAlignment="1">
      <alignment vertical="center"/>
      <protection/>
    </xf>
    <xf numFmtId="0" fontId="29" fillId="0" borderId="0" xfId="61" applyFont="1" applyAlignment="1">
      <alignment vertical="center"/>
      <protection/>
    </xf>
    <xf numFmtId="38" fontId="31" fillId="23" borderId="25" xfId="49" applyNumberFormat="1" applyFont="1" applyFill="1" applyBorder="1" applyAlignment="1">
      <alignment vertical="center"/>
    </xf>
    <xf numFmtId="38" fontId="28" fillId="23" borderId="26" xfId="49" applyFont="1" applyFill="1" applyBorder="1" applyAlignment="1" applyProtection="1">
      <alignment vertical="center"/>
      <protection/>
    </xf>
    <xf numFmtId="38" fontId="28" fillId="23" borderId="27" xfId="49" applyFont="1" applyFill="1" applyBorder="1" applyAlignment="1" applyProtection="1">
      <alignment vertical="center"/>
      <protection/>
    </xf>
    <xf numFmtId="38" fontId="28" fillId="23" borderId="28" xfId="49" applyFont="1" applyFill="1" applyBorder="1" applyAlignment="1" applyProtection="1">
      <alignment vertical="center"/>
      <protection/>
    </xf>
    <xf numFmtId="38" fontId="28" fillId="23" borderId="29" xfId="49" applyFont="1" applyFill="1" applyBorder="1" applyAlignment="1" applyProtection="1">
      <alignment vertical="center"/>
      <protection/>
    </xf>
    <xf numFmtId="38" fontId="28" fillId="23" borderId="30" xfId="49" applyFont="1" applyFill="1" applyBorder="1" applyAlignment="1" applyProtection="1">
      <alignment vertical="center"/>
      <protection/>
    </xf>
    <xf numFmtId="40" fontId="0" fillId="23" borderId="31" xfId="49" applyNumberFormat="1" applyFont="1" applyFill="1" applyBorder="1" applyAlignment="1">
      <alignment horizontal="center" vertical="center" shrinkToFit="1"/>
    </xf>
    <xf numFmtId="38" fontId="28" fillId="23" borderId="32" xfId="49" applyFont="1" applyFill="1" applyBorder="1" applyAlignment="1" applyProtection="1">
      <alignment vertical="center"/>
      <protection/>
    </xf>
    <xf numFmtId="40" fontId="28" fillId="0" borderId="33" xfId="49" applyNumberFormat="1" applyFont="1" applyBorder="1" applyAlignment="1">
      <alignment vertical="center" shrinkToFit="1"/>
    </xf>
    <xf numFmtId="40" fontId="0" fillId="23" borderId="34" xfId="49" applyNumberFormat="1" applyFont="1" applyFill="1" applyBorder="1" applyAlignment="1">
      <alignment horizontal="center" vertical="center" shrinkToFit="1"/>
    </xf>
    <xf numFmtId="38" fontId="28" fillId="23" borderId="35" xfId="49" applyFont="1" applyFill="1" applyBorder="1" applyAlignment="1" applyProtection="1">
      <alignment vertical="center"/>
      <protection/>
    </xf>
    <xf numFmtId="40" fontId="28" fillId="0" borderId="36" xfId="49" applyNumberFormat="1" applyFont="1" applyBorder="1" applyAlignment="1">
      <alignment vertical="center" shrinkToFit="1"/>
    </xf>
    <xf numFmtId="40" fontId="0" fillId="23" borderId="37" xfId="49" applyNumberFormat="1" applyFont="1" applyFill="1" applyBorder="1" applyAlignment="1">
      <alignment horizontal="center" vertical="center" shrinkToFit="1"/>
    </xf>
    <xf numFmtId="40" fontId="0" fillId="23" borderId="38" xfId="49" applyNumberFormat="1" applyFont="1" applyFill="1" applyBorder="1" applyAlignment="1">
      <alignment horizontal="center" vertical="center" shrinkToFit="1"/>
    </xf>
    <xf numFmtId="40" fontId="0" fillId="23" borderId="39" xfId="49" applyNumberFormat="1" applyFont="1" applyFill="1" applyBorder="1" applyAlignment="1">
      <alignment horizontal="center" vertical="center" shrinkToFit="1"/>
    </xf>
    <xf numFmtId="40" fontId="0" fillId="23" borderId="40" xfId="49" applyNumberFormat="1" applyFont="1" applyFill="1" applyBorder="1" applyAlignment="1">
      <alignment horizontal="center" vertical="center" shrinkToFit="1"/>
    </xf>
    <xf numFmtId="40" fontId="0" fillId="23" borderId="23" xfId="49" applyNumberFormat="1" applyFont="1" applyFill="1" applyBorder="1" applyAlignment="1">
      <alignment horizontal="center" vertical="center" shrinkToFit="1"/>
    </xf>
    <xf numFmtId="40" fontId="0" fillId="23" borderId="24" xfId="49" applyNumberFormat="1" applyFont="1" applyFill="1" applyBorder="1" applyAlignment="1">
      <alignment horizontal="center" vertical="center" shrinkToFit="1"/>
    </xf>
    <xf numFmtId="40" fontId="0" fillId="23" borderId="41" xfId="49" applyNumberFormat="1" applyFont="1" applyFill="1" applyBorder="1" applyAlignment="1">
      <alignment horizontal="center" vertical="center" shrinkToFit="1"/>
    </xf>
    <xf numFmtId="40" fontId="0" fillId="23" borderId="42" xfId="49" applyNumberFormat="1" applyFont="1" applyFill="1" applyBorder="1" applyAlignment="1">
      <alignment horizontal="center" vertical="center" shrinkToFit="1"/>
    </xf>
    <xf numFmtId="40" fontId="0" fillId="23" borderId="43" xfId="49" applyNumberFormat="1" applyFont="1" applyFill="1" applyBorder="1" applyAlignment="1">
      <alignment horizontal="center" vertical="center" shrinkToFit="1"/>
    </xf>
    <xf numFmtId="40" fontId="0" fillId="23" borderId="31" xfId="49" applyNumberFormat="1" applyFont="1" applyFill="1" applyBorder="1" applyAlignment="1">
      <alignment horizontal="center" vertical="center" shrinkToFit="1"/>
    </xf>
    <xf numFmtId="40" fontId="0" fillId="23" borderId="44" xfId="49" applyNumberFormat="1" applyFont="1" applyFill="1" applyBorder="1" applyAlignment="1">
      <alignment horizontal="center" vertical="center" shrinkToFit="1"/>
    </xf>
    <xf numFmtId="40" fontId="0" fillId="23" borderId="45" xfId="49" applyNumberFormat="1" applyFont="1" applyFill="1" applyBorder="1" applyAlignment="1">
      <alignment horizontal="center" vertical="center" shrinkToFit="1"/>
    </xf>
    <xf numFmtId="40" fontId="0" fillId="23" borderId="0" xfId="49" applyNumberFormat="1" applyFont="1" applyFill="1" applyBorder="1" applyAlignment="1">
      <alignment horizontal="center" vertical="center" shrinkToFit="1"/>
    </xf>
    <xf numFmtId="40" fontId="0" fillId="23" borderId="46" xfId="49" applyNumberFormat="1" applyFont="1" applyFill="1" applyBorder="1" applyAlignment="1">
      <alignment horizontal="center" vertical="center" shrinkToFit="1"/>
    </xf>
    <xf numFmtId="40" fontId="0" fillId="23" borderId="46" xfId="49" applyNumberFormat="1" applyFont="1" applyFill="1" applyBorder="1" applyAlignment="1">
      <alignment horizontal="center" vertical="center" shrinkToFit="1"/>
    </xf>
    <xf numFmtId="176" fontId="36" fillId="0" borderId="0" xfId="0" applyNumberFormat="1" applyFont="1" applyFill="1" applyBorder="1" applyAlignment="1">
      <alignment horizontal="left" vertical="center" wrapText="1" shrinkToFit="1"/>
    </xf>
    <xf numFmtId="0" fontId="32" fillId="0" borderId="0" xfId="61" applyFont="1" applyAlignment="1">
      <alignment horizontal="left" vertical="center"/>
      <protection/>
    </xf>
    <xf numFmtId="40" fontId="0" fillId="23" borderId="47" xfId="49" applyNumberFormat="1" applyFont="1" applyFill="1" applyBorder="1" applyAlignment="1">
      <alignment horizontal="center" vertical="center" shrinkToFit="1"/>
    </xf>
    <xf numFmtId="0" fontId="30" fillId="0" borderId="0" xfId="61" applyFont="1" applyAlignment="1">
      <alignment horizontal="left" vertical="center"/>
      <protection/>
    </xf>
    <xf numFmtId="0" fontId="27" fillId="0" borderId="42" xfId="61" applyFont="1" applyBorder="1" applyAlignment="1">
      <alignment horizontal="center" vertical="center" wrapText="1"/>
      <protection/>
    </xf>
    <xf numFmtId="0" fontId="35" fillId="0" borderId="0" xfId="0" applyFont="1" applyFill="1" applyAlignment="1">
      <alignment horizontal="left" vertical="center" shrinkToFit="1"/>
    </xf>
    <xf numFmtId="38" fontId="25" fillId="23" borderId="48" xfId="49" applyFont="1" applyFill="1" applyBorder="1" applyAlignment="1">
      <alignment horizontal="center" vertical="center" shrinkToFit="1"/>
    </xf>
    <xf numFmtId="38" fontId="28" fillId="23" borderId="49" xfId="49" applyFont="1" applyFill="1" applyBorder="1" applyAlignment="1">
      <alignment horizontal="center" vertical="center" shrinkToFit="1"/>
    </xf>
    <xf numFmtId="38" fontId="28" fillId="23" borderId="11" xfId="49" applyFont="1" applyFill="1" applyBorder="1" applyAlignment="1">
      <alignment horizontal="center" vertical="center" shrinkToFit="1"/>
    </xf>
    <xf numFmtId="0" fontId="30" fillId="0" borderId="0" xfId="61" applyFont="1" applyAlignment="1">
      <alignment horizontal="left" vertical="center" shrinkToFit="1"/>
      <protection/>
    </xf>
    <xf numFmtId="0" fontId="30" fillId="0" borderId="0" xfId="61" applyFont="1" applyAlignment="1">
      <alignment horizontal="left" vertical="center" wrapText="1"/>
      <protection/>
    </xf>
    <xf numFmtId="0" fontId="25" fillId="0" borderId="15" xfId="61" applyFont="1" applyBorder="1" applyAlignment="1">
      <alignment horizontal="center" vertical="center" shrinkToFit="1"/>
      <protection/>
    </xf>
    <xf numFmtId="0" fontId="25" fillId="0" borderId="16" xfId="61" applyFont="1" applyBorder="1" applyAlignment="1">
      <alignment horizontal="center" vertical="center" shrinkToFit="1"/>
      <protection/>
    </xf>
    <xf numFmtId="0" fontId="28" fillId="0" borderId="50" xfId="61" applyFont="1" applyBorder="1" applyAlignment="1">
      <alignment horizontal="center" vertical="center"/>
      <protection/>
    </xf>
    <xf numFmtId="38" fontId="28" fillId="0" borderId="49" xfId="49" applyFont="1" applyFill="1" applyBorder="1" applyAlignment="1">
      <alignment horizontal="center" vertical="center" shrinkToFit="1"/>
    </xf>
    <xf numFmtId="40" fontId="28" fillId="0" borderId="23" xfId="49" applyNumberFormat="1" applyFont="1" applyBorder="1" applyAlignment="1">
      <alignment horizontal="right" vertical="center" shrinkToFit="1"/>
    </xf>
    <xf numFmtId="40" fontId="28" fillId="0" borderId="42" xfId="49" applyNumberFormat="1" applyFont="1" applyBorder="1" applyAlignment="1">
      <alignment horizontal="right" vertical="center" shrinkToFit="1"/>
    </xf>
    <xf numFmtId="40" fontId="28" fillId="0" borderId="22" xfId="49" applyNumberFormat="1" applyFont="1" applyBorder="1" applyAlignment="1">
      <alignment horizontal="right" vertical="center" shrinkToFit="1"/>
    </xf>
    <xf numFmtId="40" fontId="28" fillId="0" borderId="10" xfId="49" applyNumberFormat="1" applyFont="1" applyBorder="1" applyAlignment="1">
      <alignment horizontal="right" vertical="center" shrinkToFit="1"/>
    </xf>
    <xf numFmtId="38" fontId="34" fillId="0" borderId="51" xfId="61" applyNumberFormat="1" applyFont="1" applyBorder="1" applyAlignment="1">
      <alignment horizontal="left" vertical="center" indent="1" shrinkToFit="1"/>
      <protection/>
    </xf>
    <xf numFmtId="0" fontId="34" fillId="0" borderId="51" xfId="61" applyFont="1" applyBorder="1" applyAlignment="1">
      <alignment horizontal="left" vertical="center" indent="1" shrinkToFit="1"/>
      <protection/>
    </xf>
    <xf numFmtId="40" fontId="28" fillId="0" borderId="49" xfId="49" applyNumberFormat="1" applyFont="1" applyFill="1" applyBorder="1" applyAlignment="1">
      <alignment horizontal="right" vertical="center" shrinkToFit="1"/>
    </xf>
    <xf numFmtId="40" fontId="28" fillId="0" borderId="11" xfId="49" applyNumberFormat="1" applyFont="1" applyFill="1" applyBorder="1" applyAlignment="1">
      <alignment horizontal="right" vertical="center" shrinkToFit="1"/>
    </xf>
    <xf numFmtId="40" fontId="28" fillId="0" borderId="10" xfId="49" applyNumberFormat="1" applyFont="1" applyFill="1" applyBorder="1" applyAlignment="1">
      <alignment horizontal="right" vertical="center" shrinkToFit="1"/>
    </xf>
    <xf numFmtId="40" fontId="28" fillId="23" borderId="49" xfId="49" applyNumberFormat="1" applyFont="1" applyFill="1" applyBorder="1" applyAlignment="1">
      <alignment horizontal="right" vertical="center" shrinkToFit="1"/>
    </xf>
    <xf numFmtId="38" fontId="28" fillId="0" borderId="22" xfId="49" applyFont="1" applyFill="1" applyBorder="1" applyAlignment="1">
      <alignment horizontal="center" vertical="center" shrinkToFit="1"/>
    </xf>
    <xf numFmtId="38" fontId="28" fillId="0" borderId="10" xfId="49" applyFont="1" applyFill="1" applyBorder="1" applyAlignment="1">
      <alignment horizontal="center" vertical="center" shrinkToFit="1"/>
    </xf>
    <xf numFmtId="40" fontId="28" fillId="0" borderId="47" xfId="49" applyNumberFormat="1" applyFont="1" applyBorder="1" applyAlignment="1">
      <alignment horizontal="right" vertical="center" shrinkToFit="1"/>
    </xf>
    <xf numFmtId="0" fontId="1" fillId="0" borderId="17" xfId="61" applyFont="1" applyBorder="1" applyAlignment="1">
      <alignment horizontal="center" vertical="center" wrapText="1" shrinkToFit="1"/>
      <protection/>
    </xf>
    <xf numFmtId="0" fontId="1" fillId="0" borderId="22" xfId="61" applyFont="1" applyBorder="1" applyAlignment="1">
      <alignment horizontal="center" vertical="center" wrapText="1" shrinkToFit="1"/>
      <protection/>
    </xf>
    <xf numFmtId="0" fontId="1" fillId="0" borderId="22" xfId="61" applyFont="1" applyBorder="1" applyAlignment="1">
      <alignment horizontal="center" vertical="center" shrinkToFit="1"/>
      <protection/>
    </xf>
    <xf numFmtId="40" fontId="28" fillId="23" borderId="10" xfId="49" applyNumberFormat="1" applyFont="1" applyFill="1" applyBorder="1" applyAlignment="1">
      <alignment horizontal="right" vertical="center" shrinkToFit="1"/>
    </xf>
    <xf numFmtId="40" fontId="28" fillId="23" borderId="52" xfId="49" applyNumberFormat="1" applyFont="1" applyFill="1" applyBorder="1" applyAlignment="1">
      <alignment horizontal="right" vertical="center" shrinkToFit="1"/>
    </xf>
    <xf numFmtId="40" fontId="28" fillId="23" borderId="11" xfId="49" applyNumberFormat="1" applyFont="1" applyFill="1" applyBorder="1" applyAlignment="1">
      <alignment horizontal="right" vertical="center" shrinkToFit="1"/>
    </xf>
    <xf numFmtId="38" fontId="28" fillId="0" borderId="22" xfId="49" applyNumberFormat="1" applyFont="1" applyFill="1" applyBorder="1" applyAlignment="1">
      <alignment horizontal="center" vertical="center" shrinkToFit="1"/>
    </xf>
    <xf numFmtId="38" fontId="28" fillId="0" borderId="10" xfId="49" applyNumberFormat="1" applyFont="1" applyFill="1" applyBorder="1" applyAlignment="1">
      <alignment horizontal="center" vertical="center" shrinkToFit="1"/>
    </xf>
    <xf numFmtId="40" fontId="28" fillId="0" borderId="17" xfId="49" applyNumberFormat="1" applyFont="1" applyBorder="1" applyAlignment="1">
      <alignment horizontal="right" vertical="center" shrinkToFit="1"/>
    </xf>
    <xf numFmtId="40" fontId="28" fillId="0" borderId="17" xfId="49" applyNumberFormat="1" applyFont="1" applyFill="1" applyBorder="1" applyAlignment="1">
      <alignment horizontal="right" vertical="center" shrinkToFit="1"/>
    </xf>
    <xf numFmtId="40" fontId="28" fillId="0" borderId="22" xfId="49" applyNumberFormat="1" applyFont="1" applyFill="1" applyBorder="1" applyAlignment="1">
      <alignment horizontal="right" vertical="center" shrinkToFit="1"/>
    </xf>
    <xf numFmtId="38" fontId="28" fillId="23" borderId="52" xfId="49" applyFont="1" applyFill="1" applyBorder="1" applyAlignment="1">
      <alignment horizontal="center" vertical="center" shrinkToFit="1"/>
    </xf>
    <xf numFmtId="38" fontId="28" fillId="0" borderId="52" xfId="49" applyFont="1" applyFill="1" applyBorder="1" applyAlignment="1">
      <alignment horizontal="center" vertical="center" shrinkToFit="1"/>
    </xf>
    <xf numFmtId="38" fontId="28" fillId="0" borderId="11" xfId="49" applyFont="1" applyFill="1" applyBorder="1" applyAlignment="1">
      <alignment horizontal="center" vertical="center" shrinkToFit="1"/>
    </xf>
    <xf numFmtId="38" fontId="28" fillId="23" borderId="10" xfId="49" applyFont="1" applyFill="1" applyBorder="1" applyAlignment="1">
      <alignment horizontal="center" vertical="center" shrinkToFit="1"/>
    </xf>
    <xf numFmtId="40" fontId="28" fillId="0" borderId="11" xfId="49" applyNumberFormat="1" applyFont="1" applyBorder="1" applyAlignment="1">
      <alignment horizontal="right" vertical="center" shrinkToFit="1"/>
    </xf>
    <xf numFmtId="38" fontId="28" fillId="0" borderId="11" xfId="49" applyNumberFormat="1" applyFont="1" applyFill="1" applyBorder="1" applyAlignment="1">
      <alignment horizontal="center" vertical="center" shrinkToFit="1"/>
    </xf>
    <xf numFmtId="38" fontId="34" fillId="0" borderId="53" xfId="61" applyNumberFormat="1" applyFont="1" applyBorder="1" applyAlignment="1">
      <alignment horizontal="left" vertical="center" indent="1" shrinkToFit="1"/>
      <protection/>
    </xf>
    <xf numFmtId="0" fontId="34" fillId="0" borderId="54" xfId="61" applyFont="1" applyBorder="1" applyAlignment="1">
      <alignment horizontal="left" vertical="center" indent="1" shrinkToFit="1"/>
      <protection/>
    </xf>
    <xf numFmtId="38" fontId="34" fillId="0" borderId="55" xfId="61" applyNumberFormat="1" applyFont="1" applyBorder="1" applyAlignment="1">
      <alignment horizontal="left" vertical="center" indent="1" shrinkToFit="1"/>
      <protection/>
    </xf>
    <xf numFmtId="0" fontId="34" fillId="0" borderId="13" xfId="61" applyFont="1" applyBorder="1" applyAlignment="1">
      <alignment horizontal="left" vertical="center" indent="1" shrinkToFit="1"/>
      <protection/>
    </xf>
    <xf numFmtId="38" fontId="34" fillId="0" borderId="56" xfId="61" applyNumberFormat="1" applyFont="1" applyBorder="1" applyAlignment="1">
      <alignment horizontal="left" vertical="center" indent="1" shrinkToFit="1"/>
      <protection/>
    </xf>
    <xf numFmtId="0" fontId="34" fillId="0" borderId="56" xfId="61" applyFont="1" applyBorder="1" applyAlignment="1">
      <alignment horizontal="left" vertical="center" indent="1" shrinkToFit="1"/>
      <protection/>
    </xf>
    <xf numFmtId="38" fontId="26" fillId="0" borderId="57" xfId="61" applyNumberFormat="1" applyFont="1" applyBorder="1" applyAlignment="1">
      <alignment horizontal="left" vertical="center" indent="1" shrinkToFit="1"/>
      <protection/>
    </xf>
    <xf numFmtId="0" fontId="26" fillId="0" borderId="58" xfId="61" applyFont="1" applyBorder="1" applyAlignment="1">
      <alignment horizontal="left" vertical="center" indent="1" shrinkToFit="1"/>
      <protection/>
    </xf>
    <xf numFmtId="38" fontId="28" fillId="23" borderId="22" xfId="49" applyFont="1" applyFill="1" applyBorder="1" applyAlignment="1">
      <alignment horizontal="center" vertical="center" shrinkToFit="1"/>
    </xf>
    <xf numFmtId="0" fontId="28" fillId="0" borderId="59" xfId="61" applyFont="1" applyBorder="1" applyAlignment="1">
      <alignment horizontal="center" vertical="center"/>
      <protection/>
    </xf>
    <xf numFmtId="0" fontId="28" fillId="0" borderId="50" xfId="61" applyFont="1" applyFill="1" applyBorder="1" applyAlignment="1">
      <alignment horizontal="center" vertical="center"/>
      <protection/>
    </xf>
    <xf numFmtId="0" fontId="28" fillId="0" borderId="60" xfId="61" applyFont="1" applyBorder="1" applyAlignment="1">
      <alignment horizontal="center" vertical="center"/>
      <protection/>
    </xf>
    <xf numFmtId="38" fontId="34" fillId="0" borderId="54" xfId="61" applyNumberFormat="1" applyFont="1" applyBorder="1" applyAlignment="1">
      <alignment horizontal="left" vertical="center" indent="1" shrinkToFit="1"/>
      <protection/>
    </xf>
    <xf numFmtId="38" fontId="34" fillId="0" borderId="13" xfId="61" applyNumberFormat="1" applyFont="1" applyBorder="1" applyAlignment="1">
      <alignment horizontal="left" vertical="center" indent="1" shrinkToFit="1"/>
      <protection/>
    </xf>
    <xf numFmtId="0" fontId="25" fillId="0" borderId="61" xfId="61" applyFont="1" applyBorder="1" applyAlignment="1">
      <alignment horizontal="center" vertical="center"/>
      <protection/>
    </xf>
    <xf numFmtId="0" fontId="25" fillId="0" borderId="50" xfId="61" applyFont="1" applyBorder="1" applyAlignment="1">
      <alignment horizontal="center" vertical="center"/>
      <protection/>
    </xf>
    <xf numFmtId="0" fontId="25" fillId="0" borderId="62" xfId="61" applyFont="1" applyBorder="1" applyAlignment="1">
      <alignment horizontal="center" vertical="center"/>
      <protection/>
    </xf>
    <xf numFmtId="0" fontId="36" fillId="0" borderId="0" xfId="0" applyFont="1" applyFill="1" applyAlignment="1">
      <alignment horizontal="left" wrapText="1" shrinkToFit="1"/>
    </xf>
    <xf numFmtId="0" fontId="35" fillId="0" borderId="0" xfId="0" applyFont="1" applyFill="1" applyAlignment="1">
      <alignment horizontal="center" shrinkToFit="1"/>
    </xf>
    <xf numFmtId="176" fontId="36" fillId="0" borderId="0" xfId="0" applyNumberFormat="1" applyFont="1" applyFill="1" applyBorder="1" applyAlignment="1">
      <alignment horizontal="center" vertical="center" shrinkToFit="1"/>
    </xf>
    <xf numFmtId="0" fontId="36" fillId="0" borderId="0" xfId="61" applyFont="1" applyAlignment="1">
      <alignment horizontal="center" vertical="center" shrinkToFit="1"/>
      <protection/>
    </xf>
    <xf numFmtId="0" fontId="37" fillId="0" borderId="0" xfId="61" applyFont="1" applyAlignment="1">
      <alignment horizontal="left" vertical="center"/>
      <protection/>
    </xf>
    <xf numFmtId="0" fontId="30" fillId="0" borderId="17" xfId="61" applyFont="1" applyBorder="1" applyAlignment="1">
      <alignment horizontal="center" vertical="center" wrapText="1" shrinkToFit="1"/>
      <protection/>
    </xf>
    <xf numFmtId="0" fontId="30" fillId="0" borderId="22" xfId="61" applyFont="1" applyBorder="1" applyAlignment="1">
      <alignment horizontal="center" vertical="center" wrapText="1" shrinkToFit="1"/>
      <protection/>
    </xf>
    <xf numFmtId="0" fontId="1" fillId="0" borderId="63" xfId="61" applyFont="1" applyBorder="1" applyAlignment="1">
      <alignment horizontal="center" vertical="center" shrinkToFit="1"/>
      <protection/>
    </xf>
    <xf numFmtId="0" fontId="1" fillId="0" borderId="47" xfId="61" applyFont="1" applyBorder="1" applyAlignment="1">
      <alignment horizontal="center" vertical="center" shrinkToFit="1"/>
      <protection/>
    </xf>
    <xf numFmtId="0" fontId="25" fillId="0" borderId="64" xfId="61" applyFont="1" applyBorder="1" applyAlignment="1">
      <alignment horizontal="center" vertical="center" shrinkToFit="1"/>
      <protection/>
    </xf>
    <xf numFmtId="0" fontId="25" fillId="0" borderId="65" xfId="61" applyFont="1" applyBorder="1" applyAlignment="1">
      <alignment horizontal="center" vertical="center" shrinkToFit="1"/>
      <protection/>
    </xf>
    <xf numFmtId="0" fontId="25" fillId="0" borderId="66" xfId="61" applyFont="1" applyBorder="1" applyAlignment="1">
      <alignment horizontal="center" vertical="center" shrinkToFit="1"/>
      <protection/>
    </xf>
    <xf numFmtId="0" fontId="25" fillId="0" borderId="67" xfId="61" applyFont="1" applyBorder="1" applyAlignment="1">
      <alignment horizontal="center" vertical="center" shrinkToFit="1"/>
      <protection/>
    </xf>
    <xf numFmtId="0" fontId="25" fillId="0" borderId="68" xfId="61" applyFont="1" applyBorder="1" applyAlignment="1">
      <alignment horizontal="center" vertical="center" shrinkToFit="1"/>
      <protection/>
    </xf>
    <xf numFmtId="0" fontId="25" fillId="0" borderId="69" xfId="61" applyFont="1" applyBorder="1" applyAlignment="1">
      <alignment horizontal="center" vertical="center" shrinkToFit="1"/>
      <protection/>
    </xf>
    <xf numFmtId="0" fontId="1" fillId="0" borderId="23" xfId="61" applyFont="1" applyBorder="1" applyAlignment="1">
      <alignment horizontal="center" vertical="center" shrinkToFit="1"/>
      <protection/>
    </xf>
    <xf numFmtId="0" fontId="1" fillId="0" borderId="13" xfId="61" applyFont="1" applyBorder="1" applyAlignment="1">
      <alignment horizontal="center" vertical="center" shrinkToFit="1"/>
      <protection/>
    </xf>
    <xf numFmtId="0" fontId="25" fillId="0" borderId="70" xfId="61" applyFont="1" applyBorder="1" applyAlignment="1">
      <alignment horizontal="center" vertical="center" shrinkToFit="1"/>
      <protection/>
    </xf>
    <xf numFmtId="0" fontId="25" fillId="0" borderId="71" xfId="61" applyFont="1" applyBorder="1" applyAlignment="1">
      <alignment horizontal="center" vertical="center" shrinkToFit="1"/>
      <protection/>
    </xf>
    <xf numFmtId="0" fontId="25" fillId="0" borderId="39" xfId="61" applyFont="1" applyBorder="1" applyAlignment="1">
      <alignment horizontal="center" vertical="center" shrinkToFit="1"/>
      <protection/>
    </xf>
    <xf numFmtId="0" fontId="1" fillId="0" borderId="72" xfId="61" applyFont="1" applyBorder="1" applyAlignment="1">
      <alignment horizontal="center" vertical="center" shrinkToFit="1"/>
      <protection/>
    </xf>
    <xf numFmtId="0" fontId="1" fillId="0" borderId="53" xfId="61" applyFont="1" applyBorder="1" applyAlignment="1">
      <alignment horizontal="center" vertical="center" shrinkToFit="1"/>
      <protection/>
    </xf>
    <xf numFmtId="0" fontId="1" fillId="0" borderId="42" xfId="61" applyFont="1" applyBorder="1" applyAlignment="1">
      <alignment horizontal="center" vertical="center" shrinkToFit="1"/>
      <protection/>
    </xf>
    <xf numFmtId="0" fontId="1" fillId="0" borderId="54" xfId="61" applyFont="1" applyBorder="1" applyAlignment="1">
      <alignment horizontal="center" vertical="center" shrinkToFit="1"/>
      <protection/>
    </xf>
    <xf numFmtId="40" fontId="28" fillId="23" borderId="12" xfId="49" applyNumberFormat="1" applyFont="1" applyFill="1" applyBorder="1" applyAlignment="1">
      <alignment horizontal="right" vertical="center" shrinkToFit="1"/>
    </xf>
    <xf numFmtId="0" fontId="28" fillId="0" borderId="62" xfId="61" applyFont="1" applyBorder="1" applyAlignment="1">
      <alignment horizontal="center" vertical="center"/>
      <protection/>
    </xf>
    <xf numFmtId="0" fontId="34" fillId="0" borderId="73" xfId="61" applyFont="1" applyBorder="1" applyAlignment="1">
      <alignment horizontal="left" vertical="center" indent="1" shrinkToFit="1"/>
      <protection/>
    </xf>
    <xf numFmtId="38" fontId="28" fillId="23" borderId="12" xfId="49" applyFont="1" applyFill="1" applyBorder="1" applyAlignment="1">
      <alignment horizontal="center" vertical="center" shrinkToFit="1"/>
    </xf>
    <xf numFmtId="40" fontId="28" fillId="0" borderId="12" xfId="49" applyNumberFormat="1" applyFont="1" applyFill="1" applyBorder="1" applyAlignment="1">
      <alignment horizontal="right" vertical="center" shrinkToFit="1"/>
    </xf>
    <xf numFmtId="38" fontId="28" fillId="0" borderId="12" xfId="49" applyFont="1" applyFill="1" applyBorder="1" applyAlignment="1">
      <alignment horizontal="center" vertical="center" shrinkToFit="1"/>
    </xf>
    <xf numFmtId="40" fontId="28" fillId="0" borderId="15" xfId="49" applyNumberFormat="1" applyFont="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６"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xdr:row>
      <xdr:rowOff>19050</xdr:rowOff>
    </xdr:from>
    <xdr:to>
      <xdr:col>1</xdr:col>
      <xdr:colOff>2600325</xdr:colOff>
      <xdr:row>4</xdr:row>
      <xdr:rowOff>19050</xdr:rowOff>
    </xdr:to>
    <xdr:sp>
      <xdr:nvSpPr>
        <xdr:cNvPr id="1" name="Text Box 3"/>
        <xdr:cNvSpPr txBox="1">
          <a:spLocks noChangeArrowheads="1"/>
        </xdr:cNvSpPr>
      </xdr:nvSpPr>
      <xdr:spPr>
        <a:xfrm>
          <a:off x="828675" y="2171700"/>
          <a:ext cx="2371725" cy="0"/>
        </a:xfrm>
        <a:prstGeom prst="rect">
          <a:avLst/>
        </a:prstGeom>
        <a:solidFill>
          <a:srgbClr val="FFFFFF"/>
        </a:solidFill>
        <a:ln w="9525" cmpd="sng">
          <a:noFill/>
        </a:ln>
      </xdr:spPr>
      <xdr:txBody>
        <a:bodyPr vertOverflow="clip" wrap="square" lIns="36576" tIns="22860" rIns="36576" bIns="0"/>
        <a:p>
          <a:pPr algn="ctr">
            <a:defRPr/>
          </a:pPr>
          <a:r>
            <a:rPr lang="en-US" cap="none" sz="2400" b="1" i="0" u="none" baseline="0">
              <a:solidFill>
                <a:srgbClr val="000000"/>
              </a:solidFill>
              <a:latin typeface="ＭＳ Ｐゴシック"/>
              <a:ea typeface="ＭＳ Ｐゴシック"/>
              <a:cs typeface="ＭＳ Ｐゴシック"/>
            </a:rPr>
            <a:t>【入札内訳書】</a:t>
          </a:r>
          <a:r>
            <a:rPr lang="en-US" cap="none" sz="2400" b="1"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847725</xdr:colOff>
      <xdr:row>0</xdr:row>
      <xdr:rowOff>47625</xdr:rowOff>
    </xdr:from>
    <xdr:to>
      <xdr:col>11</xdr:col>
      <xdr:colOff>628650</xdr:colOff>
      <xdr:row>0</xdr:row>
      <xdr:rowOff>514350</xdr:rowOff>
    </xdr:to>
    <xdr:sp>
      <xdr:nvSpPr>
        <xdr:cNvPr id="2" name="Text Box 1"/>
        <xdr:cNvSpPr txBox="1">
          <a:spLocks noChangeArrowheads="1"/>
        </xdr:cNvSpPr>
      </xdr:nvSpPr>
      <xdr:spPr>
        <a:xfrm>
          <a:off x="16021050" y="47625"/>
          <a:ext cx="1885950" cy="4667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2400" b="1" i="0" u="none" baseline="0">
              <a:solidFill>
                <a:srgbClr val="000000"/>
              </a:solidFill>
              <a:latin typeface="ＭＳ Ｐゴシック"/>
              <a:ea typeface="ＭＳ Ｐゴシック"/>
              <a:cs typeface="ＭＳ Ｐゴシック"/>
            </a:rPr>
            <a:t>別紙２</a:t>
          </a:r>
          <a:r>
            <a:rPr lang="en-US" cap="none" sz="2400" b="1" i="0" u="none" baseline="0">
              <a:solidFill>
                <a:srgbClr val="000000"/>
              </a:solidFill>
              <a:latin typeface="ＭＳ Ｐゴシック"/>
              <a:ea typeface="ＭＳ Ｐゴシック"/>
              <a:cs typeface="ＭＳ Ｐゴシック"/>
            </a:rPr>
            <a:t>-1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7"/>
  <sheetViews>
    <sheetView tabSelected="1" view="pageBreakPreview" zoomScale="70" zoomScaleSheetLayoutView="70" zoomScalePageLayoutView="0" workbookViewId="0" topLeftCell="A1">
      <pane ySplit="9" topLeftCell="A77" activePane="bottomLeft" state="frozen"/>
      <selection pane="topLeft" activeCell="B63" sqref="B63:B66"/>
      <selection pane="bottomLeft" activeCell="B126" sqref="B126:B129"/>
    </sheetView>
  </sheetViews>
  <sheetFormatPr defaultColWidth="9.00390625" defaultRowHeight="13.5"/>
  <cols>
    <col min="1" max="1" width="7.875" style="13" customWidth="1"/>
    <col min="2" max="2" width="45.25390625" style="2" customWidth="1"/>
    <col min="3" max="3" width="10.125" style="2" customWidth="1"/>
    <col min="4" max="4" width="16.875" style="13" customWidth="1"/>
    <col min="5" max="5" width="9.625" style="2" customWidth="1"/>
    <col min="6" max="6" width="27.625" style="13" customWidth="1"/>
    <col min="7" max="7" width="19.00390625" style="2" customWidth="1"/>
    <col min="8" max="8" width="18.625" style="13" customWidth="1"/>
    <col min="9" max="9" width="16.50390625" style="13" customWidth="1"/>
    <col min="10" max="11" width="27.625" style="13" customWidth="1"/>
    <col min="12" max="16384" width="9.00390625" style="13" customWidth="1"/>
  </cols>
  <sheetData>
    <row r="1" spans="1:12" ht="42" customHeight="1">
      <c r="A1" s="131" t="s">
        <v>75</v>
      </c>
      <c r="B1" s="131"/>
      <c r="C1" s="131"/>
      <c r="D1" s="131"/>
      <c r="E1" s="131"/>
      <c r="F1" s="131"/>
      <c r="H1" s="127" t="s">
        <v>76</v>
      </c>
      <c r="I1" s="127"/>
      <c r="J1" s="127"/>
      <c r="K1" s="127"/>
      <c r="L1" s="127"/>
    </row>
    <row r="2" spans="1:12" s="35" customFormat="1" ht="42.75" customHeight="1">
      <c r="A2" s="128" t="s">
        <v>91</v>
      </c>
      <c r="B2" s="128"/>
      <c r="C2" s="128"/>
      <c r="D2" s="128"/>
      <c r="E2" s="128"/>
      <c r="F2" s="128"/>
      <c r="G2" s="70"/>
      <c r="H2" s="127"/>
      <c r="I2" s="127"/>
      <c r="J2" s="127"/>
      <c r="K2" s="127"/>
      <c r="L2" s="127"/>
    </row>
    <row r="3" spans="1:12" s="35" customFormat="1" ht="42" customHeight="1">
      <c r="A3" s="129" t="s">
        <v>92</v>
      </c>
      <c r="B3" s="129"/>
      <c r="C3" s="129"/>
      <c r="D3" s="129"/>
      <c r="E3" s="129"/>
      <c r="F3" s="129"/>
      <c r="G3" s="65"/>
      <c r="H3" s="127"/>
      <c r="I3" s="127"/>
      <c r="J3" s="127"/>
      <c r="K3" s="127"/>
      <c r="L3" s="127"/>
    </row>
    <row r="4" spans="1:12" ht="42.75" customHeight="1" thickBot="1">
      <c r="A4" s="130" t="s">
        <v>81</v>
      </c>
      <c r="B4" s="130"/>
      <c r="C4" s="130"/>
      <c r="D4" s="130"/>
      <c r="E4" s="130"/>
      <c r="F4" s="130"/>
      <c r="G4" s="66"/>
      <c r="H4" s="127"/>
      <c r="I4" s="127"/>
      <c r="J4" s="127"/>
      <c r="K4" s="127"/>
      <c r="L4" s="127"/>
    </row>
    <row r="5" spans="1:11" ht="17.25" customHeight="1" thickBot="1">
      <c r="A5" s="124" t="s">
        <v>64</v>
      </c>
      <c r="B5" s="144" t="s">
        <v>2</v>
      </c>
      <c r="C5" s="139" t="s">
        <v>0</v>
      </c>
      <c r="D5" s="140"/>
      <c r="E5" s="140"/>
      <c r="F5" s="141"/>
      <c r="G5" s="136" t="s">
        <v>6</v>
      </c>
      <c r="H5" s="137"/>
      <c r="I5" s="137"/>
      <c r="J5" s="138"/>
      <c r="K5" s="132" t="s">
        <v>14</v>
      </c>
    </row>
    <row r="6" spans="1:11" ht="13.5" customHeight="1">
      <c r="A6" s="125"/>
      <c r="B6" s="145"/>
      <c r="C6" s="93" t="s">
        <v>13</v>
      </c>
      <c r="D6" s="93" t="s">
        <v>3</v>
      </c>
      <c r="E6" s="95" t="s">
        <v>1</v>
      </c>
      <c r="F6" s="134" t="s">
        <v>5</v>
      </c>
      <c r="G6" s="134" t="s">
        <v>7</v>
      </c>
      <c r="H6" s="147"/>
      <c r="I6" s="93" t="s">
        <v>12</v>
      </c>
      <c r="J6" s="95" t="s">
        <v>8</v>
      </c>
      <c r="K6" s="133"/>
    </row>
    <row r="7" spans="1:11" ht="15" customHeight="1">
      <c r="A7" s="125"/>
      <c r="B7" s="145"/>
      <c r="C7" s="94"/>
      <c r="D7" s="94"/>
      <c r="E7" s="95"/>
      <c r="F7" s="135"/>
      <c r="G7" s="135"/>
      <c r="H7" s="148"/>
      <c r="I7" s="94"/>
      <c r="J7" s="95"/>
      <c r="K7" s="133"/>
    </row>
    <row r="8" spans="1:11" ht="24" customHeight="1">
      <c r="A8" s="125"/>
      <c r="B8" s="145"/>
      <c r="C8" s="4" t="s">
        <v>58</v>
      </c>
      <c r="D8" s="5" t="s">
        <v>4</v>
      </c>
      <c r="E8" s="4" t="s">
        <v>59</v>
      </c>
      <c r="F8" s="69" t="s">
        <v>79</v>
      </c>
      <c r="G8" s="149" t="s">
        <v>65</v>
      </c>
      <c r="H8" s="150"/>
      <c r="I8" s="6" t="s">
        <v>4</v>
      </c>
      <c r="J8" s="4" t="s">
        <v>9</v>
      </c>
      <c r="K8" s="4" t="s">
        <v>9</v>
      </c>
    </row>
    <row r="9" spans="1:11" ht="19.5" customHeight="1" thickBot="1">
      <c r="A9" s="126"/>
      <c r="B9" s="146"/>
      <c r="C9" s="7" t="s">
        <v>60</v>
      </c>
      <c r="D9" s="7" t="s">
        <v>61</v>
      </c>
      <c r="E9" s="7" t="s">
        <v>62</v>
      </c>
      <c r="F9" s="8" t="s">
        <v>66</v>
      </c>
      <c r="G9" s="142" t="s">
        <v>67</v>
      </c>
      <c r="H9" s="143"/>
      <c r="I9" s="7" t="s">
        <v>68</v>
      </c>
      <c r="J9" s="7" t="s">
        <v>69</v>
      </c>
      <c r="K9" s="9" t="s">
        <v>70</v>
      </c>
    </row>
    <row r="10" spans="1:11" ht="17.25" customHeight="1">
      <c r="A10" s="121">
        <v>1</v>
      </c>
      <c r="B10" s="112" t="s">
        <v>84</v>
      </c>
      <c r="C10" s="104">
        <v>1200</v>
      </c>
      <c r="D10" s="102"/>
      <c r="E10" s="105">
        <v>100</v>
      </c>
      <c r="F10" s="101">
        <f>12*ROUNDDOWN(C10*D10*((185-E10)/100),2)</f>
        <v>0</v>
      </c>
      <c r="G10" s="50" t="s">
        <v>89</v>
      </c>
      <c r="H10" s="39">
        <v>679315</v>
      </c>
      <c r="I10" s="25"/>
      <c r="J10" s="25">
        <f>ROUNDDOWN(H10*I10,2)</f>
        <v>0</v>
      </c>
      <c r="K10" s="97">
        <f>ROUNDDOWN(F10+J10+J11,2)</f>
        <v>0</v>
      </c>
    </row>
    <row r="11" spans="1:11" ht="17.25" customHeight="1">
      <c r="A11" s="78"/>
      <c r="B11" s="113"/>
      <c r="C11" s="73"/>
      <c r="D11" s="103"/>
      <c r="E11" s="106"/>
      <c r="F11" s="82"/>
      <c r="G11" s="51" t="s">
        <v>90</v>
      </c>
      <c r="H11" s="40">
        <v>1794526</v>
      </c>
      <c r="I11" s="26"/>
      <c r="J11" s="26">
        <f aca="true" t="shared" si="0" ref="J11:J35">ROUNDDOWN(H11*I11,2)</f>
        <v>0</v>
      </c>
      <c r="K11" s="98"/>
    </row>
    <row r="12" spans="1:11" ht="17.25" customHeight="1">
      <c r="A12" s="121">
        <v>2</v>
      </c>
      <c r="B12" s="114" t="s">
        <v>18</v>
      </c>
      <c r="C12" s="72">
        <v>19</v>
      </c>
      <c r="D12" s="86"/>
      <c r="E12" s="79">
        <v>100</v>
      </c>
      <c r="F12" s="108">
        <f>12*ROUNDDOWN(C12*D12*((185-E12)/100),2)</f>
        <v>0</v>
      </c>
      <c r="G12" s="52" t="s">
        <v>89</v>
      </c>
      <c r="H12" s="41">
        <v>7405</v>
      </c>
      <c r="I12" s="31"/>
      <c r="J12" s="31">
        <f t="shared" si="0"/>
        <v>0</v>
      </c>
      <c r="K12" s="89">
        <f>ROUNDDOWN(F12+J12+J13,2)</f>
        <v>0</v>
      </c>
    </row>
    <row r="13" spans="1:11" ht="17.25" customHeight="1">
      <c r="A13" s="78"/>
      <c r="B13" s="115"/>
      <c r="C13" s="72"/>
      <c r="D13" s="86"/>
      <c r="E13" s="79"/>
      <c r="F13" s="83"/>
      <c r="G13" s="53" t="s">
        <v>90</v>
      </c>
      <c r="H13" s="42">
        <v>18022</v>
      </c>
      <c r="I13" s="27"/>
      <c r="J13" s="27">
        <f t="shared" si="0"/>
        <v>0</v>
      </c>
      <c r="K13" s="89"/>
    </row>
    <row r="14" spans="1:11" ht="17.25" customHeight="1">
      <c r="A14" s="78">
        <v>3</v>
      </c>
      <c r="B14" s="84" t="s">
        <v>35</v>
      </c>
      <c r="C14" s="72">
        <v>56</v>
      </c>
      <c r="D14" s="86"/>
      <c r="E14" s="79">
        <v>100</v>
      </c>
      <c r="F14" s="92">
        <f>12*ROUNDDOWN(C14*D14*((185-E14)/100),2)</f>
        <v>0</v>
      </c>
      <c r="G14" s="54" t="s">
        <v>89</v>
      </c>
      <c r="H14" s="41">
        <v>37150</v>
      </c>
      <c r="I14" s="31"/>
      <c r="J14" s="31">
        <f t="shared" si="0"/>
        <v>0</v>
      </c>
      <c r="K14" s="96">
        <f>ROUNDDOWN(F14+J14+J15,2)</f>
        <v>0</v>
      </c>
    </row>
    <row r="15" spans="1:11" ht="17.25" customHeight="1">
      <c r="A15" s="78"/>
      <c r="B15" s="85"/>
      <c r="C15" s="72"/>
      <c r="D15" s="86"/>
      <c r="E15" s="79"/>
      <c r="F15" s="81"/>
      <c r="G15" s="55" t="s">
        <v>90</v>
      </c>
      <c r="H15" s="42">
        <v>77607</v>
      </c>
      <c r="I15" s="27"/>
      <c r="J15" s="27">
        <f t="shared" si="0"/>
        <v>0</v>
      </c>
      <c r="K15" s="89"/>
    </row>
    <row r="16" spans="1:11" ht="17.25" customHeight="1">
      <c r="A16" s="78">
        <v>4</v>
      </c>
      <c r="B16" s="84" t="s">
        <v>50</v>
      </c>
      <c r="C16" s="72">
        <v>118</v>
      </c>
      <c r="D16" s="86"/>
      <c r="E16" s="79">
        <v>100</v>
      </c>
      <c r="F16" s="108">
        <f>12*ROUNDDOWN(C16*D16*((185-E16)/100),2)</f>
        <v>0</v>
      </c>
      <c r="G16" s="56" t="s">
        <v>89</v>
      </c>
      <c r="H16" s="41">
        <v>50661</v>
      </c>
      <c r="I16" s="28"/>
      <c r="J16" s="28">
        <f t="shared" si="0"/>
        <v>0</v>
      </c>
      <c r="K16" s="89">
        <f>ROUNDDOWN(F16+J16+J17,2)</f>
        <v>0</v>
      </c>
    </row>
    <row r="17" spans="1:11" ht="17.25" customHeight="1">
      <c r="A17" s="78"/>
      <c r="B17" s="85"/>
      <c r="C17" s="72"/>
      <c r="D17" s="86"/>
      <c r="E17" s="79"/>
      <c r="F17" s="83"/>
      <c r="G17" s="57" t="s">
        <v>90</v>
      </c>
      <c r="H17" s="42">
        <v>90013</v>
      </c>
      <c r="I17" s="29"/>
      <c r="J17" s="29">
        <f t="shared" si="0"/>
        <v>0</v>
      </c>
      <c r="K17" s="89"/>
    </row>
    <row r="18" spans="1:11" ht="17.25" customHeight="1">
      <c r="A18" s="121">
        <v>5</v>
      </c>
      <c r="B18" s="122" t="s">
        <v>47</v>
      </c>
      <c r="C18" s="107">
        <v>74</v>
      </c>
      <c r="D18" s="88"/>
      <c r="E18" s="99">
        <v>100</v>
      </c>
      <c r="F18" s="82">
        <f>12*ROUNDDOWN(C18*D18*((185-E18)/100),2)</f>
        <v>0</v>
      </c>
      <c r="G18" s="58" t="s">
        <v>89</v>
      </c>
      <c r="H18" s="43">
        <v>42755</v>
      </c>
      <c r="I18" s="30"/>
      <c r="J18" s="30">
        <f t="shared" si="0"/>
        <v>0</v>
      </c>
      <c r="K18" s="96">
        <f>ROUNDDOWN(F18+J18+J19,2)</f>
        <v>0</v>
      </c>
    </row>
    <row r="19" spans="1:11" ht="17.25" customHeight="1">
      <c r="A19" s="78"/>
      <c r="B19" s="85"/>
      <c r="C19" s="72"/>
      <c r="D19" s="86"/>
      <c r="E19" s="100"/>
      <c r="F19" s="83"/>
      <c r="G19" s="57" t="s">
        <v>90</v>
      </c>
      <c r="H19" s="42">
        <v>87571</v>
      </c>
      <c r="I19" s="29"/>
      <c r="J19" s="29">
        <f t="shared" si="0"/>
        <v>0</v>
      </c>
      <c r="K19" s="89"/>
    </row>
    <row r="20" spans="1:11" ht="17.25" customHeight="1">
      <c r="A20" s="78">
        <v>6</v>
      </c>
      <c r="B20" s="84" t="s">
        <v>49</v>
      </c>
      <c r="C20" s="72">
        <v>252</v>
      </c>
      <c r="D20" s="86"/>
      <c r="E20" s="79">
        <v>100</v>
      </c>
      <c r="F20" s="82">
        <f>12*ROUNDDOWN(C20*D20*((185-E20)/100),2)</f>
        <v>0</v>
      </c>
      <c r="G20" s="56" t="s">
        <v>89</v>
      </c>
      <c r="H20" s="41">
        <v>197214</v>
      </c>
      <c r="I20" s="28"/>
      <c r="J20" s="28">
        <f t="shared" si="0"/>
        <v>0</v>
      </c>
      <c r="K20" s="96">
        <f>ROUNDDOWN(F20+J20+J21,2)</f>
        <v>0</v>
      </c>
    </row>
    <row r="21" spans="1:11" ht="17.25" customHeight="1">
      <c r="A21" s="78"/>
      <c r="B21" s="85"/>
      <c r="C21" s="72"/>
      <c r="D21" s="86"/>
      <c r="E21" s="79"/>
      <c r="F21" s="83"/>
      <c r="G21" s="57" t="s">
        <v>90</v>
      </c>
      <c r="H21" s="42">
        <v>478734</v>
      </c>
      <c r="I21" s="29"/>
      <c r="J21" s="29">
        <f t="shared" si="0"/>
        <v>0</v>
      </c>
      <c r="K21" s="89"/>
    </row>
    <row r="22" spans="1:11" ht="17.25" customHeight="1">
      <c r="A22" s="78">
        <v>7</v>
      </c>
      <c r="B22" s="85" t="s">
        <v>36</v>
      </c>
      <c r="C22" s="72">
        <v>629</v>
      </c>
      <c r="D22" s="86"/>
      <c r="E22" s="79">
        <v>100</v>
      </c>
      <c r="F22" s="92">
        <f>12*ROUNDDOWN(C22*D22*((185-E22)/100),2)</f>
        <v>0</v>
      </c>
      <c r="G22" s="54" t="s">
        <v>17</v>
      </c>
      <c r="H22" s="41">
        <v>63613</v>
      </c>
      <c r="I22" s="31"/>
      <c r="J22" s="31">
        <f t="shared" si="0"/>
        <v>0</v>
      </c>
      <c r="K22" s="89">
        <f>ROUNDDOWN(F22+J22+J23+J24+J25,2)</f>
        <v>0</v>
      </c>
    </row>
    <row r="23" spans="1:11" ht="17.25" customHeight="1">
      <c r="A23" s="78"/>
      <c r="B23" s="85"/>
      <c r="C23" s="72"/>
      <c r="D23" s="86"/>
      <c r="E23" s="79"/>
      <c r="F23" s="92"/>
      <c r="G23" s="59" t="s">
        <v>53</v>
      </c>
      <c r="H23" s="45">
        <v>188069</v>
      </c>
      <c r="I23" s="46"/>
      <c r="J23" s="46">
        <f t="shared" si="0"/>
        <v>0</v>
      </c>
      <c r="K23" s="89"/>
    </row>
    <row r="24" spans="1:11" ht="17.25" customHeight="1">
      <c r="A24" s="78"/>
      <c r="B24" s="85"/>
      <c r="C24" s="72"/>
      <c r="D24" s="86"/>
      <c r="E24" s="79"/>
      <c r="F24" s="92"/>
      <c r="G24" s="59" t="s">
        <v>51</v>
      </c>
      <c r="H24" s="45">
        <v>572876</v>
      </c>
      <c r="I24" s="46"/>
      <c r="J24" s="46">
        <f t="shared" si="0"/>
        <v>0</v>
      </c>
      <c r="K24" s="89"/>
    </row>
    <row r="25" spans="1:11" ht="17.25" customHeight="1">
      <c r="A25" s="78"/>
      <c r="B25" s="85"/>
      <c r="C25" s="72"/>
      <c r="D25" s="86"/>
      <c r="E25" s="79"/>
      <c r="F25" s="81"/>
      <c r="G25" s="55" t="s">
        <v>52</v>
      </c>
      <c r="H25" s="42">
        <v>712038</v>
      </c>
      <c r="I25" s="27"/>
      <c r="J25" s="32">
        <f t="shared" si="0"/>
        <v>0</v>
      </c>
      <c r="K25" s="89"/>
    </row>
    <row r="26" spans="1:11" ht="17.25" customHeight="1">
      <c r="A26" s="121">
        <v>8</v>
      </c>
      <c r="B26" s="123" t="s">
        <v>19</v>
      </c>
      <c r="C26" s="73">
        <v>79</v>
      </c>
      <c r="D26" s="87"/>
      <c r="E26" s="109">
        <v>100</v>
      </c>
      <c r="F26" s="108">
        <f>12*ROUNDDOWN(C26*D26*((185-E26)/100),2)</f>
        <v>0</v>
      </c>
      <c r="G26" s="60" t="s">
        <v>89</v>
      </c>
      <c r="H26" s="43">
        <v>27780</v>
      </c>
      <c r="I26" s="30"/>
      <c r="J26" s="31">
        <f t="shared" si="0"/>
        <v>0</v>
      </c>
      <c r="K26" s="96">
        <f>ROUNDDOWN(F26+J26+J27,2)</f>
        <v>0</v>
      </c>
    </row>
    <row r="27" spans="1:11" ht="17.25" customHeight="1">
      <c r="A27" s="78"/>
      <c r="B27" s="122"/>
      <c r="C27" s="107"/>
      <c r="D27" s="88"/>
      <c r="E27" s="100"/>
      <c r="F27" s="83"/>
      <c r="G27" s="61" t="s">
        <v>90</v>
      </c>
      <c r="H27" s="42">
        <v>49848</v>
      </c>
      <c r="I27" s="29"/>
      <c r="J27" s="27">
        <f t="shared" si="0"/>
        <v>0</v>
      </c>
      <c r="K27" s="89"/>
    </row>
    <row r="28" spans="1:11" ht="17.25" customHeight="1">
      <c r="A28" s="78">
        <v>9</v>
      </c>
      <c r="B28" s="84" t="s">
        <v>34</v>
      </c>
      <c r="C28" s="72">
        <v>51</v>
      </c>
      <c r="D28" s="86"/>
      <c r="E28" s="79">
        <v>100</v>
      </c>
      <c r="F28" s="92">
        <f>12*ROUNDDOWN(C28*D28*((185-E28)/100),2)</f>
        <v>0</v>
      </c>
      <c r="G28" s="54" t="s">
        <v>89</v>
      </c>
      <c r="H28" s="41">
        <v>29663</v>
      </c>
      <c r="I28" s="31"/>
      <c r="J28" s="31">
        <f t="shared" si="0"/>
        <v>0</v>
      </c>
      <c r="K28" s="96">
        <f>ROUNDDOWN(F28+J28+J29,2)</f>
        <v>0</v>
      </c>
    </row>
    <row r="29" spans="1:11" ht="17.25" customHeight="1">
      <c r="A29" s="78"/>
      <c r="B29" s="85"/>
      <c r="C29" s="72"/>
      <c r="D29" s="86"/>
      <c r="E29" s="79"/>
      <c r="F29" s="81"/>
      <c r="G29" s="55" t="s">
        <v>90</v>
      </c>
      <c r="H29" s="42">
        <v>62206</v>
      </c>
      <c r="I29" s="27"/>
      <c r="J29" s="27">
        <f t="shared" si="0"/>
        <v>0</v>
      </c>
      <c r="K29" s="89"/>
    </row>
    <row r="30" spans="1:11" ht="17.25" customHeight="1">
      <c r="A30" s="78">
        <v>10</v>
      </c>
      <c r="B30" s="85" t="s">
        <v>37</v>
      </c>
      <c r="C30" s="72">
        <v>16</v>
      </c>
      <c r="D30" s="86"/>
      <c r="E30" s="79">
        <v>100</v>
      </c>
      <c r="F30" s="92">
        <f>12*ROUNDDOWN(C30*D30*((185-E30)/100),2)</f>
        <v>0</v>
      </c>
      <c r="G30" s="54" t="s">
        <v>17</v>
      </c>
      <c r="H30" s="41">
        <v>1062</v>
      </c>
      <c r="I30" s="31"/>
      <c r="J30" s="31">
        <f t="shared" si="0"/>
        <v>0</v>
      </c>
      <c r="K30" s="89">
        <f>ROUNDDOWN(F30+J30+J31+J32+J33,2)</f>
        <v>0</v>
      </c>
    </row>
    <row r="31" spans="1:11" ht="17.25" customHeight="1">
      <c r="A31" s="78"/>
      <c r="B31" s="85"/>
      <c r="C31" s="72"/>
      <c r="D31" s="86"/>
      <c r="E31" s="79"/>
      <c r="F31" s="92"/>
      <c r="G31" s="59" t="s">
        <v>53</v>
      </c>
      <c r="H31" s="45">
        <v>4183</v>
      </c>
      <c r="I31" s="46"/>
      <c r="J31" s="46">
        <f t="shared" si="0"/>
        <v>0</v>
      </c>
      <c r="K31" s="89"/>
    </row>
    <row r="32" spans="1:11" ht="17.25" customHeight="1">
      <c r="A32" s="78"/>
      <c r="B32" s="85"/>
      <c r="C32" s="72"/>
      <c r="D32" s="86"/>
      <c r="E32" s="79"/>
      <c r="F32" s="92"/>
      <c r="G32" s="59" t="s">
        <v>51</v>
      </c>
      <c r="H32" s="45">
        <v>15476</v>
      </c>
      <c r="I32" s="46"/>
      <c r="J32" s="46">
        <f t="shared" si="0"/>
        <v>0</v>
      </c>
      <c r="K32" s="89"/>
    </row>
    <row r="33" spans="1:11" ht="16.5" customHeight="1">
      <c r="A33" s="78"/>
      <c r="B33" s="85"/>
      <c r="C33" s="72"/>
      <c r="D33" s="86"/>
      <c r="E33" s="79"/>
      <c r="F33" s="81"/>
      <c r="G33" s="55" t="s">
        <v>52</v>
      </c>
      <c r="H33" s="42">
        <v>23065</v>
      </c>
      <c r="I33" s="27"/>
      <c r="J33" s="32">
        <f t="shared" si="0"/>
        <v>0</v>
      </c>
      <c r="K33" s="89"/>
    </row>
    <row r="34" spans="1:11" ht="16.5" customHeight="1">
      <c r="A34" s="78">
        <v>11</v>
      </c>
      <c r="B34" s="85" t="s">
        <v>38</v>
      </c>
      <c r="C34" s="72">
        <v>635</v>
      </c>
      <c r="D34" s="86"/>
      <c r="E34" s="79">
        <v>100</v>
      </c>
      <c r="F34" s="92">
        <f>12*ROUNDDOWN(C34*D34*((185-E34)/100),2)</f>
        <v>0</v>
      </c>
      <c r="G34" s="54" t="s">
        <v>17</v>
      </c>
      <c r="H34" s="41">
        <v>92206</v>
      </c>
      <c r="I34" s="31"/>
      <c r="J34" s="31">
        <f t="shared" si="0"/>
        <v>0</v>
      </c>
      <c r="K34" s="89">
        <f>ROUNDDOWN(F34+J34+J35+J36+J37,2)</f>
        <v>0</v>
      </c>
    </row>
    <row r="35" spans="1:11" ht="17.25" customHeight="1">
      <c r="A35" s="78"/>
      <c r="B35" s="85"/>
      <c r="C35" s="72"/>
      <c r="D35" s="86"/>
      <c r="E35" s="79"/>
      <c r="F35" s="92"/>
      <c r="G35" s="59" t="s">
        <v>53</v>
      </c>
      <c r="H35" s="45">
        <v>316646</v>
      </c>
      <c r="I35" s="46"/>
      <c r="J35" s="46">
        <f t="shared" si="0"/>
        <v>0</v>
      </c>
      <c r="K35" s="89"/>
    </row>
    <row r="36" spans="1:11" ht="17.25" customHeight="1">
      <c r="A36" s="78"/>
      <c r="B36" s="85"/>
      <c r="C36" s="72"/>
      <c r="D36" s="86"/>
      <c r="E36" s="79"/>
      <c r="F36" s="92"/>
      <c r="G36" s="59" t="s">
        <v>51</v>
      </c>
      <c r="H36" s="45">
        <v>768866</v>
      </c>
      <c r="I36" s="46"/>
      <c r="J36" s="46">
        <f aca="true" t="shared" si="1" ref="J36:J67">ROUNDDOWN(H36*I36,2)</f>
        <v>0</v>
      </c>
      <c r="K36" s="89"/>
    </row>
    <row r="37" spans="1:11" ht="17.25" customHeight="1">
      <c r="A37" s="78"/>
      <c r="B37" s="85"/>
      <c r="C37" s="72"/>
      <c r="D37" s="86"/>
      <c r="E37" s="79"/>
      <c r="F37" s="81"/>
      <c r="G37" s="55" t="s">
        <v>52</v>
      </c>
      <c r="H37" s="42">
        <v>1225806</v>
      </c>
      <c r="I37" s="27"/>
      <c r="J37" s="32">
        <f t="shared" si="1"/>
        <v>0</v>
      </c>
      <c r="K37" s="89"/>
    </row>
    <row r="38" spans="1:11" ht="17.25" customHeight="1">
      <c r="A38" s="78">
        <v>12</v>
      </c>
      <c r="B38" s="85" t="s">
        <v>39</v>
      </c>
      <c r="C38" s="72">
        <v>52</v>
      </c>
      <c r="D38" s="86"/>
      <c r="E38" s="79">
        <v>100</v>
      </c>
      <c r="F38" s="92">
        <f>12*ROUNDDOWN(C38*D38*((185-E38)/100),2)</f>
        <v>0</v>
      </c>
      <c r="G38" s="54" t="s">
        <v>17</v>
      </c>
      <c r="H38" s="41">
        <v>6912</v>
      </c>
      <c r="I38" s="31"/>
      <c r="J38" s="31">
        <f t="shared" si="1"/>
        <v>0</v>
      </c>
      <c r="K38" s="89">
        <f>ROUNDDOWN(F38+J38+J39+J40+J41,2)</f>
        <v>0</v>
      </c>
    </row>
    <row r="39" spans="1:11" ht="17.25" customHeight="1">
      <c r="A39" s="78"/>
      <c r="B39" s="85"/>
      <c r="C39" s="72"/>
      <c r="D39" s="86"/>
      <c r="E39" s="79"/>
      <c r="F39" s="92"/>
      <c r="G39" s="59" t="s">
        <v>53</v>
      </c>
      <c r="H39" s="45">
        <v>21440</v>
      </c>
      <c r="I39" s="46"/>
      <c r="J39" s="46">
        <f t="shared" si="1"/>
        <v>0</v>
      </c>
      <c r="K39" s="89"/>
    </row>
    <row r="40" spans="1:11" ht="17.25" customHeight="1">
      <c r="A40" s="78"/>
      <c r="B40" s="85"/>
      <c r="C40" s="72"/>
      <c r="D40" s="86"/>
      <c r="E40" s="79"/>
      <c r="F40" s="92"/>
      <c r="G40" s="59" t="s">
        <v>51</v>
      </c>
      <c r="H40" s="45">
        <v>57067</v>
      </c>
      <c r="I40" s="46"/>
      <c r="J40" s="46">
        <f t="shared" si="1"/>
        <v>0</v>
      </c>
      <c r="K40" s="89"/>
    </row>
    <row r="41" spans="1:11" ht="17.25" customHeight="1">
      <c r="A41" s="78"/>
      <c r="B41" s="85"/>
      <c r="C41" s="72"/>
      <c r="D41" s="86"/>
      <c r="E41" s="79"/>
      <c r="F41" s="81"/>
      <c r="G41" s="55" t="s">
        <v>52</v>
      </c>
      <c r="H41" s="42">
        <v>73453</v>
      </c>
      <c r="I41" s="27"/>
      <c r="J41" s="32">
        <f t="shared" si="1"/>
        <v>0</v>
      </c>
      <c r="K41" s="89"/>
    </row>
    <row r="42" spans="1:11" ht="17.25" customHeight="1">
      <c r="A42" s="78">
        <v>13</v>
      </c>
      <c r="B42" s="110" t="s">
        <v>21</v>
      </c>
      <c r="C42" s="72">
        <v>103</v>
      </c>
      <c r="D42" s="86"/>
      <c r="E42" s="79">
        <v>100</v>
      </c>
      <c r="F42" s="82">
        <f>12*ROUNDDOWN(C42*D42*((185-E42)/100),2)</f>
        <v>0</v>
      </c>
      <c r="G42" s="52" t="s">
        <v>89</v>
      </c>
      <c r="H42" s="41">
        <v>39114</v>
      </c>
      <c r="I42" s="31"/>
      <c r="J42" s="31">
        <f t="shared" si="1"/>
        <v>0</v>
      </c>
      <c r="K42" s="96">
        <f>ROUNDDOWN(F42+J42+J43,2)</f>
        <v>0</v>
      </c>
    </row>
    <row r="43" spans="1:11" ht="17.25" customHeight="1">
      <c r="A43" s="78"/>
      <c r="B43" s="111"/>
      <c r="C43" s="72"/>
      <c r="D43" s="86"/>
      <c r="E43" s="79"/>
      <c r="F43" s="83"/>
      <c r="G43" s="53" t="s">
        <v>90</v>
      </c>
      <c r="H43" s="42">
        <v>76845</v>
      </c>
      <c r="I43" s="27"/>
      <c r="J43" s="27">
        <f t="shared" si="1"/>
        <v>0</v>
      </c>
      <c r="K43" s="89"/>
    </row>
    <row r="44" spans="1:11" ht="17.25" customHeight="1">
      <c r="A44" s="78">
        <v>14</v>
      </c>
      <c r="B44" s="110" t="s">
        <v>20</v>
      </c>
      <c r="C44" s="118">
        <v>55</v>
      </c>
      <c r="D44" s="103"/>
      <c r="E44" s="90">
        <v>100</v>
      </c>
      <c r="F44" s="82">
        <f>12*ROUNDDOWN(C44*D44*((185-E44)/100),2)</f>
        <v>0</v>
      </c>
      <c r="G44" s="62" t="s">
        <v>89</v>
      </c>
      <c r="H44" s="43">
        <v>24815</v>
      </c>
      <c r="I44" s="32"/>
      <c r="J44" s="32">
        <f t="shared" si="1"/>
        <v>0</v>
      </c>
      <c r="K44" s="96">
        <f>ROUNDDOWN(F44+J44+J45,2)</f>
        <v>0</v>
      </c>
    </row>
    <row r="45" spans="1:11" ht="17.25" customHeight="1">
      <c r="A45" s="78"/>
      <c r="B45" s="111"/>
      <c r="C45" s="107"/>
      <c r="D45" s="88"/>
      <c r="E45" s="91"/>
      <c r="F45" s="83"/>
      <c r="G45" s="51" t="s">
        <v>90</v>
      </c>
      <c r="H45" s="40">
        <v>59524</v>
      </c>
      <c r="I45" s="26"/>
      <c r="J45" s="26">
        <f t="shared" si="1"/>
        <v>0</v>
      </c>
      <c r="K45" s="89"/>
    </row>
    <row r="46" spans="1:11" ht="17.25" customHeight="1">
      <c r="A46" s="78">
        <v>15</v>
      </c>
      <c r="B46" s="85" t="s">
        <v>43</v>
      </c>
      <c r="C46" s="72">
        <v>890</v>
      </c>
      <c r="D46" s="86"/>
      <c r="E46" s="79">
        <v>100</v>
      </c>
      <c r="F46" s="92">
        <f>12*ROUNDDOWN(C46*D46*((185-E46)/100),2)</f>
        <v>0</v>
      </c>
      <c r="G46" s="54" t="s">
        <v>56</v>
      </c>
      <c r="H46" s="41">
        <v>294796</v>
      </c>
      <c r="I46" s="31"/>
      <c r="J46" s="31">
        <f t="shared" si="1"/>
        <v>0</v>
      </c>
      <c r="K46" s="89">
        <f>ROUNDDOWN(F46+J46+J47+J48+J49,2)</f>
        <v>0</v>
      </c>
    </row>
    <row r="47" spans="1:11" ht="17.25" customHeight="1">
      <c r="A47" s="78"/>
      <c r="B47" s="85"/>
      <c r="C47" s="72"/>
      <c r="D47" s="86"/>
      <c r="E47" s="79"/>
      <c r="F47" s="92"/>
      <c r="G47" s="59" t="s">
        <v>57</v>
      </c>
      <c r="H47" s="45">
        <v>150937</v>
      </c>
      <c r="I47" s="46"/>
      <c r="J47" s="46">
        <f t="shared" si="1"/>
        <v>0</v>
      </c>
      <c r="K47" s="89"/>
    </row>
    <row r="48" spans="1:11" ht="17.25" customHeight="1">
      <c r="A48" s="78"/>
      <c r="B48" s="85"/>
      <c r="C48" s="72"/>
      <c r="D48" s="86"/>
      <c r="E48" s="79"/>
      <c r="F48" s="92"/>
      <c r="G48" s="59" t="s">
        <v>54</v>
      </c>
      <c r="H48" s="45">
        <v>614113</v>
      </c>
      <c r="I48" s="46"/>
      <c r="J48" s="46">
        <f t="shared" si="1"/>
        <v>0</v>
      </c>
      <c r="K48" s="89"/>
    </row>
    <row r="49" spans="1:11" ht="17.25" customHeight="1">
      <c r="A49" s="78"/>
      <c r="B49" s="85"/>
      <c r="C49" s="72"/>
      <c r="D49" s="86"/>
      <c r="E49" s="79"/>
      <c r="F49" s="81"/>
      <c r="G49" s="55" t="s">
        <v>55</v>
      </c>
      <c r="H49" s="42">
        <v>341944</v>
      </c>
      <c r="I49" s="27"/>
      <c r="J49" s="32">
        <f t="shared" si="1"/>
        <v>0</v>
      </c>
      <c r="K49" s="89"/>
    </row>
    <row r="50" spans="1:11" ht="17.25" customHeight="1">
      <c r="A50" s="78">
        <v>16</v>
      </c>
      <c r="B50" s="84" t="s">
        <v>31</v>
      </c>
      <c r="C50" s="72">
        <v>147</v>
      </c>
      <c r="D50" s="86"/>
      <c r="E50" s="79">
        <v>100</v>
      </c>
      <c r="F50" s="92">
        <f>12*ROUNDDOWN(C50*D50*((185-E50)/100),2)</f>
        <v>0</v>
      </c>
      <c r="G50" s="54" t="s">
        <v>89</v>
      </c>
      <c r="H50" s="41">
        <v>55636</v>
      </c>
      <c r="I50" s="31"/>
      <c r="J50" s="31">
        <f t="shared" si="1"/>
        <v>0</v>
      </c>
      <c r="K50" s="96">
        <f>ROUNDDOWN(F50+J50+J51,2)</f>
        <v>0</v>
      </c>
    </row>
    <row r="51" spans="1:11" ht="17.25" customHeight="1">
      <c r="A51" s="78"/>
      <c r="B51" s="85"/>
      <c r="C51" s="72"/>
      <c r="D51" s="86"/>
      <c r="E51" s="79"/>
      <c r="F51" s="81"/>
      <c r="G51" s="55" t="s">
        <v>90</v>
      </c>
      <c r="H51" s="42">
        <v>5964</v>
      </c>
      <c r="I51" s="27"/>
      <c r="J51" s="27">
        <f t="shared" si="1"/>
        <v>0</v>
      </c>
      <c r="K51" s="89"/>
    </row>
    <row r="52" spans="1:11" ht="17.25" customHeight="1">
      <c r="A52" s="78">
        <v>17</v>
      </c>
      <c r="B52" s="116" t="s">
        <v>32</v>
      </c>
      <c r="C52" s="72">
        <v>91</v>
      </c>
      <c r="D52" s="87"/>
      <c r="E52" s="79">
        <v>100</v>
      </c>
      <c r="F52" s="92">
        <f>12*ROUNDDOWN(C52*D52*((185-E52)/100),2)</f>
        <v>0</v>
      </c>
      <c r="G52" s="54" t="s">
        <v>89</v>
      </c>
      <c r="H52" s="41">
        <v>25792</v>
      </c>
      <c r="I52" s="31"/>
      <c r="J52" s="31">
        <f t="shared" si="1"/>
        <v>0</v>
      </c>
      <c r="K52" s="96">
        <f>ROUNDDOWN(F52+J52+J53,2)</f>
        <v>0</v>
      </c>
    </row>
    <row r="53" spans="1:11" ht="17.25" customHeight="1">
      <c r="A53" s="78"/>
      <c r="B53" s="117"/>
      <c r="C53" s="72"/>
      <c r="D53" s="88"/>
      <c r="E53" s="79"/>
      <c r="F53" s="81"/>
      <c r="G53" s="55" t="s">
        <v>90</v>
      </c>
      <c r="H53" s="42">
        <v>67204</v>
      </c>
      <c r="I53" s="27"/>
      <c r="J53" s="27">
        <f t="shared" si="1"/>
        <v>0</v>
      </c>
      <c r="K53" s="89"/>
    </row>
    <row r="54" spans="1:11" ht="17.25" customHeight="1">
      <c r="A54" s="78">
        <v>18</v>
      </c>
      <c r="B54" s="85" t="s">
        <v>45</v>
      </c>
      <c r="C54" s="72">
        <v>137</v>
      </c>
      <c r="D54" s="86"/>
      <c r="E54" s="79">
        <v>100</v>
      </c>
      <c r="F54" s="92">
        <f>12*ROUNDDOWN(C54*D54*((185-E54)/100),2)</f>
        <v>0</v>
      </c>
      <c r="G54" s="54" t="s">
        <v>89</v>
      </c>
      <c r="H54" s="41">
        <v>5071</v>
      </c>
      <c r="I54" s="31"/>
      <c r="J54" s="31">
        <f t="shared" si="1"/>
        <v>0</v>
      </c>
      <c r="K54" s="96">
        <f>ROUNDDOWN(F54+J54+J55,2)</f>
        <v>0</v>
      </c>
    </row>
    <row r="55" spans="1:11" ht="17.25" customHeight="1">
      <c r="A55" s="78"/>
      <c r="B55" s="85"/>
      <c r="C55" s="72"/>
      <c r="D55" s="86"/>
      <c r="E55" s="79"/>
      <c r="F55" s="81"/>
      <c r="G55" s="55" t="s">
        <v>90</v>
      </c>
      <c r="H55" s="42">
        <v>10516</v>
      </c>
      <c r="I55" s="27"/>
      <c r="J55" s="27">
        <f t="shared" si="1"/>
        <v>0</v>
      </c>
      <c r="K55" s="89"/>
    </row>
    <row r="56" spans="1:11" ht="17.25" customHeight="1">
      <c r="A56" s="78">
        <v>19</v>
      </c>
      <c r="B56" s="84" t="s">
        <v>48</v>
      </c>
      <c r="C56" s="72">
        <v>14</v>
      </c>
      <c r="D56" s="86"/>
      <c r="E56" s="109">
        <v>100</v>
      </c>
      <c r="F56" s="82">
        <f>12*ROUNDDOWN(C56*D56*((185-E56)/100),2)</f>
        <v>0</v>
      </c>
      <c r="G56" s="56" t="s">
        <v>89</v>
      </c>
      <c r="H56" s="41">
        <v>19619</v>
      </c>
      <c r="I56" s="28"/>
      <c r="J56" s="28">
        <f t="shared" si="1"/>
        <v>0</v>
      </c>
      <c r="K56" s="96">
        <f>ROUNDDOWN(F56+J56+J57,2)</f>
        <v>0</v>
      </c>
    </row>
    <row r="57" spans="1:11" ht="17.25" customHeight="1">
      <c r="A57" s="78"/>
      <c r="B57" s="85"/>
      <c r="C57" s="72"/>
      <c r="D57" s="86"/>
      <c r="E57" s="100"/>
      <c r="F57" s="83"/>
      <c r="G57" s="57" t="s">
        <v>90</v>
      </c>
      <c r="H57" s="42">
        <v>36933</v>
      </c>
      <c r="I57" s="29"/>
      <c r="J57" s="29">
        <f t="shared" si="1"/>
        <v>0</v>
      </c>
      <c r="K57" s="89"/>
    </row>
    <row r="58" spans="1:11" ht="17.25" customHeight="1">
      <c r="A58" s="78">
        <v>20</v>
      </c>
      <c r="B58" s="85" t="s">
        <v>41</v>
      </c>
      <c r="C58" s="72">
        <v>20</v>
      </c>
      <c r="D58" s="86"/>
      <c r="E58" s="79">
        <v>100</v>
      </c>
      <c r="F58" s="92">
        <f>12*ROUNDDOWN(C58*D58*((185-E58)/100),2)</f>
        <v>0</v>
      </c>
      <c r="G58" s="54" t="s">
        <v>17</v>
      </c>
      <c r="H58" s="41">
        <v>1551</v>
      </c>
      <c r="I58" s="31"/>
      <c r="J58" s="31">
        <f t="shared" si="1"/>
        <v>0</v>
      </c>
      <c r="K58" s="89">
        <f>ROUNDDOWN(F58+J58+J59+J60+J61,2)</f>
        <v>0</v>
      </c>
    </row>
    <row r="59" spans="1:11" ht="17.25" customHeight="1">
      <c r="A59" s="78"/>
      <c r="B59" s="85"/>
      <c r="C59" s="72"/>
      <c r="D59" s="86"/>
      <c r="E59" s="79"/>
      <c r="F59" s="92"/>
      <c r="G59" s="59" t="s">
        <v>53</v>
      </c>
      <c r="H59" s="45">
        <v>5955</v>
      </c>
      <c r="I59" s="46"/>
      <c r="J59" s="46">
        <f t="shared" si="1"/>
        <v>0</v>
      </c>
      <c r="K59" s="89"/>
    </row>
    <row r="60" spans="1:11" ht="17.25" customHeight="1">
      <c r="A60" s="78"/>
      <c r="B60" s="85"/>
      <c r="C60" s="72"/>
      <c r="D60" s="86"/>
      <c r="E60" s="79"/>
      <c r="F60" s="92"/>
      <c r="G60" s="59" t="s">
        <v>51</v>
      </c>
      <c r="H60" s="45">
        <v>19305</v>
      </c>
      <c r="I60" s="46"/>
      <c r="J60" s="46">
        <f t="shared" si="1"/>
        <v>0</v>
      </c>
      <c r="K60" s="89"/>
    </row>
    <row r="61" spans="1:11" ht="17.25" customHeight="1">
      <c r="A61" s="78"/>
      <c r="B61" s="85"/>
      <c r="C61" s="72"/>
      <c r="D61" s="86"/>
      <c r="E61" s="79"/>
      <c r="F61" s="81"/>
      <c r="G61" s="55" t="s">
        <v>52</v>
      </c>
      <c r="H61" s="42">
        <v>22979</v>
      </c>
      <c r="I61" s="27"/>
      <c r="J61" s="32">
        <f t="shared" si="1"/>
        <v>0</v>
      </c>
      <c r="K61" s="89"/>
    </row>
    <row r="62" spans="1:11" ht="17.25" customHeight="1">
      <c r="A62" s="78">
        <v>21</v>
      </c>
      <c r="B62" s="85" t="s">
        <v>42</v>
      </c>
      <c r="C62" s="72">
        <v>17</v>
      </c>
      <c r="D62" s="86"/>
      <c r="E62" s="79">
        <v>100</v>
      </c>
      <c r="F62" s="92">
        <f>12*ROUNDDOWN(C62*D62*((185-E62)/100),2)</f>
        <v>0</v>
      </c>
      <c r="G62" s="54" t="s">
        <v>17</v>
      </c>
      <c r="H62" s="41">
        <v>811</v>
      </c>
      <c r="I62" s="31"/>
      <c r="J62" s="31">
        <f t="shared" si="1"/>
        <v>0</v>
      </c>
      <c r="K62" s="89">
        <f>ROUNDDOWN(F62+J62+J63+J64+J65,2)</f>
        <v>0</v>
      </c>
    </row>
    <row r="63" spans="1:11" ht="17.25" customHeight="1">
      <c r="A63" s="78"/>
      <c r="B63" s="85"/>
      <c r="C63" s="72"/>
      <c r="D63" s="86"/>
      <c r="E63" s="79"/>
      <c r="F63" s="92"/>
      <c r="G63" s="59" t="s">
        <v>53</v>
      </c>
      <c r="H63" s="45">
        <v>4176</v>
      </c>
      <c r="I63" s="46"/>
      <c r="J63" s="46">
        <f t="shared" si="1"/>
        <v>0</v>
      </c>
      <c r="K63" s="89"/>
    </row>
    <row r="64" spans="1:11" ht="17.25" customHeight="1">
      <c r="A64" s="78"/>
      <c r="B64" s="85"/>
      <c r="C64" s="72"/>
      <c r="D64" s="86"/>
      <c r="E64" s="79"/>
      <c r="F64" s="92"/>
      <c r="G64" s="59" t="s">
        <v>51</v>
      </c>
      <c r="H64" s="45">
        <v>14371</v>
      </c>
      <c r="I64" s="46"/>
      <c r="J64" s="46">
        <f t="shared" si="1"/>
        <v>0</v>
      </c>
      <c r="K64" s="89"/>
    </row>
    <row r="65" spans="1:11" ht="17.25" customHeight="1">
      <c r="A65" s="78"/>
      <c r="B65" s="85"/>
      <c r="C65" s="72"/>
      <c r="D65" s="86"/>
      <c r="E65" s="79"/>
      <c r="F65" s="81"/>
      <c r="G65" s="55" t="s">
        <v>52</v>
      </c>
      <c r="H65" s="42">
        <v>21256</v>
      </c>
      <c r="I65" s="27"/>
      <c r="J65" s="32">
        <f t="shared" si="1"/>
        <v>0</v>
      </c>
      <c r="K65" s="89"/>
    </row>
    <row r="66" spans="1:11" ht="17.25" customHeight="1">
      <c r="A66" s="78">
        <v>22</v>
      </c>
      <c r="B66" s="85" t="s">
        <v>40</v>
      </c>
      <c r="C66" s="72">
        <v>26</v>
      </c>
      <c r="D66" s="86"/>
      <c r="E66" s="79">
        <v>100</v>
      </c>
      <c r="F66" s="92">
        <f>12*ROUNDDOWN(C66*D66*((185-E66)/100),2)</f>
        <v>0</v>
      </c>
      <c r="G66" s="54" t="s">
        <v>17</v>
      </c>
      <c r="H66" s="41">
        <v>41</v>
      </c>
      <c r="I66" s="31"/>
      <c r="J66" s="31">
        <f t="shared" si="1"/>
        <v>0</v>
      </c>
      <c r="K66" s="89">
        <f>ROUNDDOWN(F66+J66+J67+J68+J69,2)</f>
        <v>0</v>
      </c>
    </row>
    <row r="67" spans="1:11" ht="17.25" customHeight="1">
      <c r="A67" s="78"/>
      <c r="B67" s="85"/>
      <c r="C67" s="72"/>
      <c r="D67" s="86"/>
      <c r="E67" s="79"/>
      <c r="F67" s="92"/>
      <c r="G67" s="59" t="s">
        <v>53</v>
      </c>
      <c r="H67" s="45">
        <v>3669</v>
      </c>
      <c r="I67" s="46"/>
      <c r="J67" s="46">
        <f t="shared" si="1"/>
        <v>0</v>
      </c>
      <c r="K67" s="89"/>
    </row>
    <row r="68" spans="1:11" ht="17.25" customHeight="1">
      <c r="A68" s="78"/>
      <c r="B68" s="85"/>
      <c r="C68" s="72"/>
      <c r="D68" s="86"/>
      <c r="E68" s="79"/>
      <c r="F68" s="92"/>
      <c r="G68" s="59" t="s">
        <v>51</v>
      </c>
      <c r="H68" s="45">
        <v>11706</v>
      </c>
      <c r="I68" s="46"/>
      <c r="J68" s="46">
        <f aca="true" t="shared" si="2" ref="J68:J95">ROUNDDOWN(H68*I68,2)</f>
        <v>0</v>
      </c>
      <c r="K68" s="89"/>
    </row>
    <row r="69" spans="1:11" ht="17.25" customHeight="1">
      <c r="A69" s="78"/>
      <c r="B69" s="85"/>
      <c r="C69" s="72"/>
      <c r="D69" s="86"/>
      <c r="E69" s="79"/>
      <c r="F69" s="81"/>
      <c r="G69" s="55" t="s">
        <v>52</v>
      </c>
      <c r="H69" s="42">
        <v>25908</v>
      </c>
      <c r="I69" s="27"/>
      <c r="J69" s="32">
        <f t="shared" si="2"/>
        <v>0</v>
      </c>
      <c r="K69" s="89"/>
    </row>
    <row r="70" spans="1:11" ht="17.25" customHeight="1">
      <c r="A70" s="78">
        <v>23</v>
      </c>
      <c r="B70" s="85" t="s">
        <v>46</v>
      </c>
      <c r="C70" s="72">
        <v>92</v>
      </c>
      <c r="D70" s="86"/>
      <c r="E70" s="79">
        <v>100</v>
      </c>
      <c r="F70" s="92">
        <f>12*ROUNDDOWN(C70*D70*((185-E70)/100),2)</f>
        <v>0</v>
      </c>
      <c r="G70" s="54" t="s">
        <v>17</v>
      </c>
      <c r="H70" s="41">
        <v>9753</v>
      </c>
      <c r="I70" s="31"/>
      <c r="J70" s="31">
        <f t="shared" si="2"/>
        <v>0</v>
      </c>
      <c r="K70" s="89">
        <f>ROUNDDOWN(F70+J70+J71+J72+J73,2)</f>
        <v>0</v>
      </c>
    </row>
    <row r="71" spans="1:11" ht="17.25" customHeight="1">
      <c r="A71" s="78"/>
      <c r="B71" s="85"/>
      <c r="C71" s="72"/>
      <c r="D71" s="86"/>
      <c r="E71" s="79"/>
      <c r="F71" s="92"/>
      <c r="G71" s="59" t="s">
        <v>53</v>
      </c>
      <c r="H71" s="45">
        <v>38218</v>
      </c>
      <c r="I71" s="46"/>
      <c r="J71" s="46">
        <f t="shared" si="2"/>
        <v>0</v>
      </c>
      <c r="K71" s="89"/>
    </row>
    <row r="72" spans="1:11" ht="17.25" customHeight="1">
      <c r="A72" s="78"/>
      <c r="B72" s="85"/>
      <c r="C72" s="72"/>
      <c r="D72" s="86"/>
      <c r="E72" s="79"/>
      <c r="F72" s="92"/>
      <c r="G72" s="59" t="s">
        <v>51</v>
      </c>
      <c r="H72" s="45">
        <v>189372</v>
      </c>
      <c r="I72" s="46"/>
      <c r="J72" s="46">
        <f t="shared" si="2"/>
        <v>0</v>
      </c>
      <c r="K72" s="89"/>
    </row>
    <row r="73" spans="1:11" ht="17.25" customHeight="1">
      <c r="A73" s="78"/>
      <c r="B73" s="85"/>
      <c r="C73" s="72"/>
      <c r="D73" s="86"/>
      <c r="E73" s="79"/>
      <c r="F73" s="81"/>
      <c r="G73" s="55" t="s">
        <v>52</v>
      </c>
      <c r="H73" s="42">
        <v>285116</v>
      </c>
      <c r="I73" s="27"/>
      <c r="J73" s="32">
        <f t="shared" si="2"/>
        <v>0</v>
      </c>
      <c r="K73" s="89"/>
    </row>
    <row r="74" spans="1:11" ht="16.5" customHeight="1">
      <c r="A74" s="78">
        <v>24</v>
      </c>
      <c r="B74" s="110" t="s">
        <v>22</v>
      </c>
      <c r="C74" s="72">
        <v>116</v>
      </c>
      <c r="D74" s="87"/>
      <c r="E74" s="79">
        <v>100</v>
      </c>
      <c r="F74" s="82">
        <f>12*ROUNDDOWN(C74*D74*((185-E74)/100),2)</f>
        <v>0</v>
      </c>
      <c r="G74" s="52" t="s">
        <v>89</v>
      </c>
      <c r="H74" s="41">
        <v>91220</v>
      </c>
      <c r="I74" s="31"/>
      <c r="J74" s="31">
        <f t="shared" si="2"/>
        <v>0</v>
      </c>
      <c r="K74" s="96">
        <f>ROUNDDOWN(F74+J74+J75,2)</f>
        <v>0</v>
      </c>
    </row>
    <row r="75" spans="1:11" ht="16.5" customHeight="1">
      <c r="A75" s="78"/>
      <c r="B75" s="111"/>
      <c r="C75" s="72"/>
      <c r="D75" s="88"/>
      <c r="E75" s="79"/>
      <c r="F75" s="83"/>
      <c r="G75" s="53" t="s">
        <v>90</v>
      </c>
      <c r="H75" s="42">
        <v>133307</v>
      </c>
      <c r="I75" s="27"/>
      <c r="J75" s="27">
        <f t="shared" si="2"/>
        <v>0</v>
      </c>
      <c r="K75" s="89"/>
    </row>
    <row r="76" spans="1:11" ht="16.5" customHeight="1">
      <c r="A76" s="78">
        <v>25</v>
      </c>
      <c r="B76" s="84" t="s">
        <v>85</v>
      </c>
      <c r="C76" s="72">
        <v>50</v>
      </c>
      <c r="D76" s="87"/>
      <c r="E76" s="79">
        <v>100</v>
      </c>
      <c r="F76" s="92">
        <f>12*ROUNDDOWN(C76*D76*((185-E76)/100),2)</f>
        <v>0</v>
      </c>
      <c r="G76" s="54" t="s">
        <v>89</v>
      </c>
      <c r="H76" s="41">
        <v>22064</v>
      </c>
      <c r="I76" s="31"/>
      <c r="J76" s="31">
        <f t="shared" si="2"/>
        <v>0</v>
      </c>
      <c r="K76" s="96">
        <f>ROUNDDOWN(F76+J76+J77,2)</f>
        <v>0</v>
      </c>
    </row>
    <row r="77" spans="1:11" ht="16.5" customHeight="1">
      <c r="A77" s="78"/>
      <c r="B77" s="85"/>
      <c r="C77" s="72"/>
      <c r="D77" s="88"/>
      <c r="E77" s="79"/>
      <c r="F77" s="81"/>
      <c r="G77" s="55" t="s">
        <v>90</v>
      </c>
      <c r="H77" s="42">
        <v>61238</v>
      </c>
      <c r="I77" s="27"/>
      <c r="J77" s="27">
        <f t="shared" si="2"/>
        <v>0</v>
      </c>
      <c r="K77" s="89"/>
    </row>
    <row r="78" spans="1:11" ht="16.5" customHeight="1">
      <c r="A78" s="78">
        <v>26</v>
      </c>
      <c r="B78" s="84" t="s">
        <v>23</v>
      </c>
      <c r="C78" s="72">
        <v>168</v>
      </c>
      <c r="D78" s="86"/>
      <c r="E78" s="79">
        <v>100</v>
      </c>
      <c r="F78" s="92">
        <f>12*ROUNDDOWN(C78*D78*((185-E78)/100),2)</f>
        <v>0</v>
      </c>
      <c r="G78" s="54" t="s">
        <v>89</v>
      </c>
      <c r="H78" s="41">
        <v>39101</v>
      </c>
      <c r="I78" s="31"/>
      <c r="J78" s="31">
        <f t="shared" si="2"/>
        <v>0</v>
      </c>
      <c r="K78" s="96">
        <f>ROUNDDOWN(F78+J78+J79,2)</f>
        <v>0</v>
      </c>
    </row>
    <row r="79" spans="1:11" ht="16.5" customHeight="1">
      <c r="A79" s="78"/>
      <c r="B79" s="85"/>
      <c r="C79" s="72"/>
      <c r="D79" s="86"/>
      <c r="E79" s="79"/>
      <c r="F79" s="81"/>
      <c r="G79" s="55" t="s">
        <v>90</v>
      </c>
      <c r="H79" s="42">
        <v>75360</v>
      </c>
      <c r="I79" s="27"/>
      <c r="J79" s="27">
        <f t="shared" si="2"/>
        <v>0</v>
      </c>
      <c r="K79" s="89"/>
    </row>
    <row r="80" spans="1:11" ht="17.25" customHeight="1">
      <c r="A80" s="78">
        <v>27</v>
      </c>
      <c r="B80" s="84" t="s">
        <v>24</v>
      </c>
      <c r="C80" s="72">
        <v>47</v>
      </c>
      <c r="D80" s="87"/>
      <c r="E80" s="79">
        <v>100</v>
      </c>
      <c r="F80" s="92">
        <f>12*ROUNDDOWN(C80*D80*((185-E80)/100),2)</f>
        <v>0</v>
      </c>
      <c r="G80" s="54" t="s">
        <v>89</v>
      </c>
      <c r="H80" s="41">
        <v>10754</v>
      </c>
      <c r="I80" s="31"/>
      <c r="J80" s="31">
        <f t="shared" si="2"/>
        <v>0</v>
      </c>
      <c r="K80" s="96">
        <f>ROUNDDOWN(F80+J80+J81,2)</f>
        <v>0</v>
      </c>
    </row>
    <row r="81" spans="1:11" ht="17.25" customHeight="1">
      <c r="A81" s="78"/>
      <c r="B81" s="85"/>
      <c r="C81" s="72"/>
      <c r="D81" s="88"/>
      <c r="E81" s="79"/>
      <c r="F81" s="81"/>
      <c r="G81" s="55" t="s">
        <v>90</v>
      </c>
      <c r="H81" s="42">
        <v>24281</v>
      </c>
      <c r="I81" s="27"/>
      <c r="J81" s="27">
        <f t="shared" si="2"/>
        <v>0</v>
      </c>
      <c r="K81" s="89"/>
    </row>
    <row r="82" spans="1:11" ht="17.25" customHeight="1">
      <c r="A82" s="120">
        <v>28</v>
      </c>
      <c r="B82" s="84" t="s">
        <v>25</v>
      </c>
      <c r="C82" s="72">
        <v>37</v>
      </c>
      <c r="D82" s="87"/>
      <c r="E82" s="79">
        <v>100</v>
      </c>
      <c r="F82" s="92">
        <f>12*ROUNDDOWN(C82*D82*((185-E82)/100),2)</f>
        <v>0</v>
      </c>
      <c r="G82" s="54" t="s">
        <v>89</v>
      </c>
      <c r="H82" s="41">
        <v>8466</v>
      </c>
      <c r="I82" s="31"/>
      <c r="J82" s="31">
        <f t="shared" si="2"/>
        <v>0</v>
      </c>
      <c r="K82" s="96">
        <f>ROUNDDOWN(F82+J82+J83,2)</f>
        <v>0</v>
      </c>
    </row>
    <row r="83" spans="1:11" ht="17.25" customHeight="1">
      <c r="A83" s="120"/>
      <c r="B83" s="85"/>
      <c r="C83" s="72"/>
      <c r="D83" s="88"/>
      <c r="E83" s="79"/>
      <c r="F83" s="81"/>
      <c r="G83" s="55" t="s">
        <v>90</v>
      </c>
      <c r="H83" s="42">
        <v>18133</v>
      </c>
      <c r="I83" s="27"/>
      <c r="J83" s="27">
        <f t="shared" si="2"/>
        <v>0</v>
      </c>
      <c r="K83" s="89"/>
    </row>
    <row r="84" spans="1:11" ht="17.25" customHeight="1">
      <c r="A84" s="78">
        <v>29</v>
      </c>
      <c r="B84" s="84" t="s">
        <v>26</v>
      </c>
      <c r="C84" s="72">
        <v>64</v>
      </c>
      <c r="D84" s="86"/>
      <c r="E84" s="79">
        <v>100</v>
      </c>
      <c r="F84" s="92">
        <f>12*ROUNDDOWN(C84*D84*((185-E84)/100),2)</f>
        <v>0</v>
      </c>
      <c r="G84" s="54" t="s">
        <v>89</v>
      </c>
      <c r="H84" s="41">
        <v>10161</v>
      </c>
      <c r="I84" s="31"/>
      <c r="J84" s="31">
        <f t="shared" si="2"/>
        <v>0</v>
      </c>
      <c r="K84" s="96">
        <f>ROUNDDOWN(F84+J84+J85,2)</f>
        <v>0</v>
      </c>
    </row>
    <row r="85" spans="1:11" ht="17.25" customHeight="1">
      <c r="A85" s="78"/>
      <c r="B85" s="85"/>
      <c r="C85" s="72"/>
      <c r="D85" s="86"/>
      <c r="E85" s="79"/>
      <c r="F85" s="81"/>
      <c r="G85" s="55" t="s">
        <v>90</v>
      </c>
      <c r="H85" s="42">
        <v>20155</v>
      </c>
      <c r="I85" s="27"/>
      <c r="J85" s="27">
        <f t="shared" si="2"/>
        <v>0</v>
      </c>
      <c r="K85" s="89"/>
    </row>
    <row r="86" spans="1:11" ht="17.25" customHeight="1">
      <c r="A86" s="120">
        <v>30</v>
      </c>
      <c r="B86" s="84" t="s">
        <v>27</v>
      </c>
      <c r="C86" s="72">
        <v>36</v>
      </c>
      <c r="D86" s="86"/>
      <c r="E86" s="79">
        <v>100</v>
      </c>
      <c r="F86" s="92">
        <f>12*ROUNDDOWN(C86*D86*((185-E86)/100),2)</f>
        <v>0</v>
      </c>
      <c r="G86" s="54" t="s">
        <v>89</v>
      </c>
      <c r="H86" s="41">
        <v>7065</v>
      </c>
      <c r="I86" s="31"/>
      <c r="J86" s="31">
        <f t="shared" si="2"/>
        <v>0</v>
      </c>
      <c r="K86" s="96">
        <f>ROUNDDOWN(F86+J86+J87,2)</f>
        <v>0</v>
      </c>
    </row>
    <row r="87" spans="1:11" ht="17.25" customHeight="1">
      <c r="A87" s="120"/>
      <c r="B87" s="85"/>
      <c r="C87" s="72"/>
      <c r="D87" s="86"/>
      <c r="E87" s="79"/>
      <c r="F87" s="81"/>
      <c r="G87" s="55" t="s">
        <v>90</v>
      </c>
      <c r="H87" s="42">
        <v>13149</v>
      </c>
      <c r="I87" s="27"/>
      <c r="J87" s="27">
        <f t="shared" si="2"/>
        <v>0</v>
      </c>
      <c r="K87" s="89"/>
    </row>
    <row r="88" spans="1:11" ht="17.25" customHeight="1">
      <c r="A88" s="78">
        <v>31</v>
      </c>
      <c r="B88" s="85" t="s">
        <v>33</v>
      </c>
      <c r="C88" s="72">
        <v>53</v>
      </c>
      <c r="D88" s="86"/>
      <c r="E88" s="79">
        <v>100</v>
      </c>
      <c r="F88" s="92">
        <f>12*ROUNDDOWN(C88*D88*((185-E88)/100),2)</f>
        <v>0</v>
      </c>
      <c r="G88" s="54" t="s">
        <v>89</v>
      </c>
      <c r="H88" s="41">
        <v>21843</v>
      </c>
      <c r="I88" s="31"/>
      <c r="J88" s="31">
        <f t="shared" si="2"/>
        <v>0</v>
      </c>
      <c r="K88" s="96">
        <f>ROUNDDOWN(F88+J88+J89,2)</f>
        <v>0</v>
      </c>
    </row>
    <row r="89" spans="1:11" ht="17.25" customHeight="1">
      <c r="A89" s="78"/>
      <c r="B89" s="85"/>
      <c r="C89" s="72"/>
      <c r="D89" s="86"/>
      <c r="E89" s="79"/>
      <c r="F89" s="81"/>
      <c r="G89" s="55" t="s">
        <v>90</v>
      </c>
      <c r="H89" s="42">
        <v>53993</v>
      </c>
      <c r="I89" s="27"/>
      <c r="J89" s="27">
        <f t="shared" si="2"/>
        <v>0</v>
      </c>
      <c r="K89" s="89"/>
    </row>
    <row r="90" spans="1:11" ht="17.25" customHeight="1">
      <c r="A90" s="120">
        <v>32</v>
      </c>
      <c r="B90" s="85" t="s">
        <v>86</v>
      </c>
      <c r="C90" s="72">
        <v>22</v>
      </c>
      <c r="D90" s="86"/>
      <c r="E90" s="79">
        <v>100</v>
      </c>
      <c r="F90" s="92">
        <f>12*ROUNDDOWN(C90*D90*((185-E90)/100),2)</f>
        <v>0</v>
      </c>
      <c r="G90" s="54" t="s">
        <v>89</v>
      </c>
      <c r="H90" s="41">
        <v>7542</v>
      </c>
      <c r="I90" s="31"/>
      <c r="J90" s="31">
        <f t="shared" si="2"/>
        <v>0</v>
      </c>
      <c r="K90" s="96">
        <f>ROUNDDOWN(F90+J90+J91,2)</f>
        <v>0</v>
      </c>
    </row>
    <row r="91" spans="1:11" ht="17.25" customHeight="1">
      <c r="A91" s="120"/>
      <c r="B91" s="85"/>
      <c r="C91" s="72"/>
      <c r="D91" s="86"/>
      <c r="E91" s="79"/>
      <c r="F91" s="81"/>
      <c r="G91" s="55" t="s">
        <v>90</v>
      </c>
      <c r="H91" s="42">
        <v>21354</v>
      </c>
      <c r="I91" s="27"/>
      <c r="J91" s="27">
        <f t="shared" si="2"/>
        <v>0</v>
      </c>
      <c r="K91" s="89"/>
    </row>
    <row r="92" spans="1:11" ht="17.25" customHeight="1">
      <c r="A92" s="78">
        <v>33</v>
      </c>
      <c r="B92" s="84" t="s">
        <v>28</v>
      </c>
      <c r="C92" s="72">
        <v>121</v>
      </c>
      <c r="D92" s="86"/>
      <c r="E92" s="79">
        <v>100</v>
      </c>
      <c r="F92" s="92">
        <f>12*ROUNDDOWN(C92*D92*((185-E92)/100),2)</f>
        <v>0</v>
      </c>
      <c r="G92" s="54" t="s">
        <v>89</v>
      </c>
      <c r="H92" s="41">
        <v>52868</v>
      </c>
      <c r="I92" s="31"/>
      <c r="J92" s="31">
        <f t="shared" si="2"/>
        <v>0</v>
      </c>
      <c r="K92" s="96">
        <f>ROUNDDOWN(F92+J92+J93,2)</f>
        <v>0</v>
      </c>
    </row>
    <row r="93" spans="1:11" ht="17.25" customHeight="1">
      <c r="A93" s="78"/>
      <c r="B93" s="85"/>
      <c r="C93" s="72"/>
      <c r="D93" s="86"/>
      <c r="E93" s="79"/>
      <c r="F93" s="81"/>
      <c r="G93" s="55" t="s">
        <v>90</v>
      </c>
      <c r="H93" s="42">
        <v>122198</v>
      </c>
      <c r="I93" s="27"/>
      <c r="J93" s="27">
        <f t="shared" si="2"/>
        <v>0</v>
      </c>
      <c r="K93" s="89"/>
    </row>
    <row r="94" spans="1:11" ht="17.25" customHeight="1">
      <c r="A94" s="120">
        <v>34</v>
      </c>
      <c r="B94" s="84" t="s">
        <v>30</v>
      </c>
      <c r="C94" s="72">
        <v>38</v>
      </c>
      <c r="D94" s="87"/>
      <c r="E94" s="79">
        <v>100</v>
      </c>
      <c r="F94" s="92">
        <f>12*ROUNDDOWN(C94*D94*((185-E94)/100),2)</f>
        <v>0</v>
      </c>
      <c r="G94" s="54" t="s">
        <v>89</v>
      </c>
      <c r="H94" s="41">
        <v>9894</v>
      </c>
      <c r="I94" s="31"/>
      <c r="J94" s="31">
        <f>ROUNDDOWN(H94*I94,2)</f>
        <v>0</v>
      </c>
      <c r="K94" s="96">
        <f>ROUNDDOWN(F94+J94+J95,2)</f>
        <v>0</v>
      </c>
    </row>
    <row r="95" spans="1:11" ht="17.25" customHeight="1">
      <c r="A95" s="120"/>
      <c r="B95" s="85"/>
      <c r="C95" s="72"/>
      <c r="D95" s="88"/>
      <c r="E95" s="79"/>
      <c r="F95" s="81"/>
      <c r="G95" s="55" t="s">
        <v>90</v>
      </c>
      <c r="H95" s="42">
        <v>28199</v>
      </c>
      <c r="I95" s="27"/>
      <c r="J95" s="27">
        <f t="shared" si="2"/>
        <v>0</v>
      </c>
      <c r="K95" s="89"/>
    </row>
    <row r="96" spans="1:11" ht="17.25" customHeight="1">
      <c r="A96" s="78">
        <v>35</v>
      </c>
      <c r="B96" s="85" t="s">
        <v>44</v>
      </c>
      <c r="C96" s="72">
        <v>510</v>
      </c>
      <c r="D96" s="86"/>
      <c r="E96" s="79">
        <v>100</v>
      </c>
      <c r="F96" s="80">
        <f>12*ROUNDDOWN(C96*D96*((185-E96)/100),2)</f>
        <v>0</v>
      </c>
      <c r="G96" s="54" t="s">
        <v>56</v>
      </c>
      <c r="H96" s="41">
        <v>71333</v>
      </c>
      <c r="I96" s="31"/>
      <c r="J96" s="31">
        <f aca="true" t="shared" si="3" ref="J96:J103">ROUNDDOWN(H96*I96,2)</f>
        <v>0</v>
      </c>
      <c r="K96" s="89">
        <f>ROUNDDOWN(F96+J96+J97+J98+J99,2)</f>
        <v>0</v>
      </c>
    </row>
    <row r="97" spans="1:11" ht="17.25" customHeight="1">
      <c r="A97" s="78"/>
      <c r="B97" s="85"/>
      <c r="C97" s="72"/>
      <c r="D97" s="86"/>
      <c r="E97" s="79"/>
      <c r="F97" s="92"/>
      <c r="G97" s="59" t="s">
        <v>57</v>
      </c>
      <c r="H97" s="45">
        <v>61614</v>
      </c>
      <c r="I97" s="46"/>
      <c r="J97" s="46">
        <f t="shared" si="3"/>
        <v>0</v>
      </c>
      <c r="K97" s="89"/>
    </row>
    <row r="98" spans="1:11" ht="17.25" customHeight="1">
      <c r="A98" s="78"/>
      <c r="B98" s="85"/>
      <c r="C98" s="72"/>
      <c r="D98" s="86"/>
      <c r="E98" s="79"/>
      <c r="F98" s="92"/>
      <c r="G98" s="59" t="s">
        <v>54</v>
      </c>
      <c r="H98" s="45">
        <v>179221</v>
      </c>
      <c r="I98" s="46"/>
      <c r="J98" s="46">
        <f t="shared" si="3"/>
        <v>0</v>
      </c>
      <c r="K98" s="89"/>
    </row>
    <row r="99" spans="1:11" ht="17.25" customHeight="1">
      <c r="A99" s="119"/>
      <c r="B99" s="113"/>
      <c r="C99" s="73"/>
      <c r="D99" s="87"/>
      <c r="E99" s="106"/>
      <c r="F99" s="92"/>
      <c r="G99" s="64" t="s">
        <v>55</v>
      </c>
      <c r="H99" s="40">
        <v>104296</v>
      </c>
      <c r="I99" s="26"/>
      <c r="J99" s="32">
        <f t="shared" si="3"/>
        <v>0</v>
      </c>
      <c r="K99" s="98"/>
    </row>
    <row r="100" spans="1:11" ht="17.25" customHeight="1">
      <c r="A100" s="78">
        <v>36</v>
      </c>
      <c r="B100" s="84" t="s">
        <v>29</v>
      </c>
      <c r="C100" s="72">
        <v>89</v>
      </c>
      <c r="D100" s="86"/>
      <c r="E100" s="79">
        <v>100</v>
      </c>
      <c r="F100" s="80">
        <f>12*ROUNDDOWN(C100*D100*((185-E100)/100),2)</f>
        <v>0</v>
      </c>
      <c r="G100" s="33" t="s">
        <v>89</v>
      </c>
      <c r="H100" s="41">
        <v>49443</v>
      </c>
      <c r="I100" s="31"/>
      <c r="J100" s="31">
        <f t="shared" si="3"/>
        <v>0</v>
      </c>
      <c r="K100" s="89">
        <f>ROUNDDOWN(F100+J100+J101,2)</f>
        <v>0</v>
      </c>
    </row>
    <row r="101" spans="1:11" ht="17.25" customHeight="1">
      <c r="A101" s="78"/>
      <c r="B101" s="85"/>
      <c r="C101" s="72"/>
      <c r="D101" s="86"/>
      <c r="E101" s="79"/>
      <c r="F101" s="81"/>
      <c r="G101" s="34" t="s">
        <v>90</v>
      </c>
      <c r="H101" s="42">
        <v>119566</v>
      </c>
      <c r="I101" s="27"/>
      <c r="J101" s="27">
        <f t="shared" si="3"/>
        <v>0</v>
      </c>
      <c r="K101" s="89"/>
    </row>
    <row r="102" spans="1:11" ht="17.25" customHeight="1">
      <c r="A102" s="121">
        <v>37</v>
      </c>
      <c r="B102" s="111" t="s">
        <v>87</v>
      </c>
      <c r="C102" s="107">
        <v>1133</v>
      </c>
      <c r="D102" s="88"/>
      <c r="E102" s="91">
        <v>100</v>
      </c>
      <c r="F102" s="92">
        <f>12*ROUNDDOWN(C102*D102*((185-E102)/100),2)</f>
        <v>0</v>
      </c>
      <c r="G102" s="67" t="s">
        <v>56</v>
      </c>
      <c r="H102" s="43">
        <v>485701</v>
      </c>
      <c r="I102" s="30"/>
      <c r="J102" s="32">
        <f t="shared" si="3"/>
        <v>0</v>
      </c>
      <c r="K102" s="96">
        <f>ROUNDDOWN(F102+J102+J103+J104+J105,2)</f>
        <v>0</v>
      </c>
    </row>
    <row r="103" spans="1:11" ht="17.25" customHeight="1">
      <c r="A103" s="78"/>
      <c r="B103" s="85"/>
      <c r="C103" s="72"/>
      <c r="D103" s="86"/>
      <c r="E103" s="79"/>
      <c r="F103" s="92"/>
      <c r="G103" s="44" t="s">
        <v>57</v>
      </c>
      <c r="H103" s="45">
        <v>273337</v>
      </c>
      <c r="I103" s="46"/>
      <c r="J103" s="46">
        <f t="shared" si="3"/>
        <v>0</v>
      </c>
      <c r="K103" s="89"/>
    </row>
    <row r="104" spans="1:11" ht="17.25" customHeight="1">
      <c r="A104" s="78"/>
      <c r="B104" s="85"/>
      <c r="C104" s="72"/>
      <c r="D104" s="86"/>
      <c r="E104" s="79"/>
      <c r="F104" s="92"/>
      <c r="G104" s="44" t="s">
        <v>54</v>
      </c>
      <c r="H104" s="45">
        <v>1106890</v>
      </c>
      <c r="I104" s="46"/>
      <c r="J104" s="46">
        <f>ROUNDDOWN(H104*I104,2)</f>
        <v>0</v>
      </c>
      <c r="K104" s="89"/>
    </row>
    <row r="105" spans="1:11" ht="17.25" customHeight="1">
      <c r="A105" s="119"/>
      <c r="B105" s="113"/>
      <c r="C105" s="73"/>
      <c r="D105" s="87"/>
      <c r="E105" s="106"/>
      <c r="F105" s="92"/>
      <c r="G105" s="63" t="s">
        <v>55</v>
      </c>
      <c r="H105" s="40">
        <v>654543</v>
      </c>
      <c r="I105" s="26"/>
      <c r="J105" s="32">
        <f>ROUNDDOWN(H105*I105,2)</f>
        <v>0</v>
      </c>
      <c r="K105" s="98"/>
    </row>
    <row r="106" spans="1:11" ht="17.25" customHeight="1">
      <c r="A106" s="78">
        <v>38</v>
      </c>
      <c r="B106" s="84" t="s">
        <v>88</v>
      </c>
      <c r="C106" s="72">
        <v>75</v>
      </c>
      <c r="D106" s="86"/>
      <c r="E106" s="79">
        <v>100</v>
      </c>
      <c r="F106" s="80">
        <f>12*ROUNDDOWN(C106*D106*((185-E106)/100),2)</f>
        <v>0</v>
      </c>
      <c r="G106" s="33" t="s">
        <v>89</v>
      </c>
      <c r="H106" s="41">
        <v>46186</v>
      </c>
      <c r="I106" s="31"/>
      <c r="J106" s="31">
        <f>ROUNDDOWN(H106*I106,2)</f>
        <v>0</v>
      </c>
      <c r="K106" s="89">
        <f>ROUNDDOWN(F106+J106+J107,2)</f>
        <v>0</v>
      </c>
    </row>
    <row r="107" spans="1:11" ht="17.25" customHeight="1" thickBot="1">
      <c r="A107" s="152"/>
      <c r="B107" s="153"/>
      <c r="C107" s="154"/>
      <c r="D107" s="155"/>
      <c r="E107" s="156"/>
      <c r="F107" s="157"/>
      <c r="G107" s="47" t="s">
        <v>90</v>
      </c>
      <c r="H107" s="48">
        <v>71404</v>
      </c>
      <c r="I107" s="49"/>
      <c r="J107" s="49">
        <f>ROUNDDOWN(H107*I107,2)</f>
        <v>0</v>
      </c>
      <c r="K107" s="151"/>
    </row>
    <row r="108" spans="1:12" s="15" customFormat="1" ht="24.75" customHeight="1" thickBot="1">
      <c r="A108" s="76" t="s">
        <v>15</v>
      </c>
      <c r="B108" s="77"/>
      <c r="C108" s="10">
        <f>SUM(C10:C107)</f>
        <v>7332</v>
      </c>
      <c r="D108" s="11"/>
      <c r="E108" s="12"/>
      <c r="F108" s="20">
        <f>SUM(F10:F107)</f>
        <v>0</v>
      </c>
      <c r="G108" s="21"/>
      <c r="H108" s="71">
        <f>SUM(H10:H107)</f>
        <v>14432137</v>
      </c>
      <c r="I108" s="22"/>
      <c r="J108" s="23">
        <f>SUM(J10:J107)</f>
        <v>0</v>
      </c>
      <c r="K108" s="24">
        <f>SUM(K10:K107)</f>
        <v>0</v>
      </c>
      <c r="L108" s="15" t="s">
        <v>63</v>
      </c>
    </row>
    <row r="109" spans="3:11" ht="19.5" customHeight="1" thickBot="1">
      <c r="C109" s="3"/>
      <c r="D109" s="14"/>
      <c r="E109" s="3"/>
      <c r="F109" s="14"/>
      <c r="G109" s="3"/>
      <c r="H109" s="14"/>
      <c r="I109" s="14"/>
      <c r="J109" s="14"/>
      <c r="K109" s="14"/>
    </row>
    <row r="110" spans="2:12" ht="27" customHeight="1" thickBot="1">
      <c r="B110" s="75" t="s">
        <v>77</v>
      </c>
      <c r="C110" s="75"/>
      <c r="D110" s="75"/>
      <c r="E110" s="75"/>
      <c r="F110" s="75"/>
      <c r="G110" s="75"/>
      <c r="I110" s="1" t="s">
        <v>71</v>
      </c>
      <c r="J110" s="15" t="s">
        <v>10</v>
      </c>
      <c r="K110" s="36">
        <f>ROUNDDOWN(K108,0)</f>
        <v>0</v>
      </c>
      <c r="L110" s="13" t="s">
        <v>72</v>
      </c>
    </row>
    <row r="111" spans="2:11" ht="27" customHeight="1" thickBot="1">
      <c r="B111" s="75"/>
      <c r="C111" s="75"/>
      <c r="D111" s="75"/>
      <c r="E111" s="75"/>
      <c r="F111" s="75"/>
      <c r="G111" s="75"/>
      <c r="K111" s="37"/>
    </row>
    <row r="112" spans="2:12" ht="27" customHeight="1" thickBot="1">
      <c r="B112" s="75"/>
      <c r="C112" s="75"/>
      <c r="D112" s="75"/>
      <c r="E112" s="75"/>
      <c r="F112" s="75"/>
      <c r="G112" s="75"/>
      <c r="H112" s="19" t="s">
        <v>16</v>
      </c>
      <c r="I112" s="1" t="s">
        <v>11</v>
      </c>
      <c r="J112" s="15" t="s">
        <v>78</v>
      </c>
      <c r="K112" s="38">
        <f>ROUNDUP(K110*100/110,0)</f>
        <v>0</v>
      </c>
      <c r="L112" s="13" t="s">
        <v>73</v>
      </c>
    </row>
    <row r="113" spans="2:11" ht="27" customHeight="1">
      <c r="B113" s="75"/>
      <c r="C113" s="75"/>
      <c r="D113" s="75"/>
      <c r="E113" s="75"/>
      <c r="F113" s="75"/>
      <c r="G113" s="75"/>
      <c r="H113" s="15"/>
      <c r="J113" s="74" t="s">
        <v>74</v>
      </c>
      <c r="K113" s="74"/>
    </row>
    <row r="114" spans="2:8" ht="15" customHeight="1">
      <c r="B114" s="68" t="s">
        <v>80</v>
      </c>
      <c r="C114" s="1"/>
      <c r="D114" s="15"/>
      <c r="E114" s="1"/>
      <c r="F114" s="15"/>
      <c r="G114" s="15"/>
      <c r="H114" s="15"/>
    </row>
    <row r="115" spans="2:8" ht="15" customHeight="1">
      <c r="B115" s="68" t="s">
        <v>82</v>
      </c>
      <c r="E115" s="16"/>
      <c r="F115" s="17"/>
      <c r="G115" s="17"/>
      <c r="H115" s="17"/>
    </row>
    <row r="116" spans="2:8" ht="15" customHeight="1">
      <c r="B116" s="68" t="s">
        <v>83</v>
      </c>
      <c r="E116" s="16"/>
      <c r="F116" s="18"/>
      <c r="G116" s="16"/>
      <c r="H116" s="18"/>
    </row>
    <row r="117" spans="2:8" ht="12.75">
      <c r="B117" s="18"/>
      <c r="C117" s="16"/>
      <c r="D117" s="18"/>
      <c r="E117" s="16"/>
      <c r="F117" s="18"/>
      <c r="G117" s="18"/>
      <c r="H117" s="18"/>
    </row>
  </sheetData>
  <sheetProtection/>
  <protectedRanges>
    <protectedRange sqref="H1:L4" name="範囲1"/>
  </protectedRanges>
  <mergeCells count="288">
    <mergeCell ref="K106:K107"/>
    <mergeCell ref="A106:A107"/>
    <mergeCell ref="B106:B107"/>
    <mergeCell ref="C106:C107"/>
    <mergeCell ref="D106:D107"/>
    <mergeCell ref="E106:E107"/>
    <mergeCell ref="F106:F107"/>
    <mergeCell ref="G8:H8"/>
    <mergeCell ref="B28:B29"/>
    <mergeCell ref="B30:B33"/>
    <mergeCell ref="A42:A43"/>
    <mergeCell ref="K102:K105"/>
    <mergeCell ref="A102:A105"/>
    <mergeCell ref="B102:B105"/>
    <mergeCell ref="C102:C105"/>
    <mergeCell ref="D102:D105"/>
    <mergeCell ref="E102:E105"/>
    <mergeCell ref="F102:F105"/>
    <mergeCell ref="G9:H9"/>
    <mergeCell ref="A10:A11"/>
    <mergeCell ref="A12:A13"/>
    <mergeCell ref="A20:A21"/>
    <mergeCell ref="B14:B15"/>
    <mergeCell ref="C20:C21"/>
    <mergeCell ref="A14:A15"/>
    <mergeCell ref="B5:B9"/>
    <mergeCell ref="G6:H7"/>
    <mergeCell ref="A5:A9"/>
    <mergeCell ref="H1:L4"/>
    <mergeCell ref="A2:F2"/>
    <mergeCell ref="A3:F3"/>
    <mergeCell ref="A4:F4"/>
    <mergeCell ref="A1:F1"/>
    <mergeCell ref="K5:K7"/>
    <mergeCell ref="F6:F7"/>
    <mergeCell ref="G5:J5"/>
    <mergeCell ref="C5:F5"/>
    <mergeCell ref="A16:A17"/>
    <mergeCell ref="B16:B17"/>
    <mergeCell ref="A30:A33"/>
    <mergeCell ref="A26:A27"/>
    <mergeCell ref="A28:A29"/>
    <mergeCell ref="B20:B21"/>
    <mergeCell ref="A18:A19"/>
    <mergeCell ref="B18:B19"/>
    <mergeCell ref="B26:B27"/>
    <mergeCell ref="C50:C51"/>
    <mergeCell ref="B46:B49"/>
    <mergeCell ref="A46:A49"/>
    <mergeCell ref="B50:B51"/>
    <mergeCell ref="A52:A53"/>
    <mergeCell ref="A62:A65"/>
    <mergeCell ref="A50:A51"/>
    <mergeCell ref="A54:A55"/>
    <mergeCell ref="C52:C53"/>
    <mergeCell ref="B62:B65"/>
    <mergeCell ref="A58:A61"/>
    <mergeCell ref="A74:A75"/>
    <mergeCell ref="C62:C65"/>
    <mergeCell ref="B74:B75"/>
    <mergeCell ref="B70:B73"/>
    <mergeCell ref="A76:A77"/>
    <mergeCell ref="B58:B61"/>
    <mergeCell ref="B76:B77"/>
    <mergeCell ref="B80:B81"/>
    <mergeCell ref="C78:C79"/>
    <mergeCell ref="A78:A79"/>
    <mergeCell ref="B78:B79"/>
    <mergeCell ref="C76:C77"/>
    <mergeCell ref="B96:B99"/>
    <mergeCell ref="B84:B85"/>
    <mergeCell ref="A84:A85"/>
    <mergeCell ref="B88:B89"/>
    <mergeCell ref="C80:C81"/>
    <mergeCell ref="B82:B83"/>
    <mergeCell ref="B90:B91"/>
    <mergeCell ref="B86:B87"/>
    <mergeCell ref="A82:A83"/>
    <mergeCell ref="K66:K69"/>
    <mergeCell ref="F28:F29"/>
    <mergeCell ref="E20:E21"/>
    <mergeCell ref="F20:F21"/>
    <mergeCell ref="E26:E27"/>
    <mergeCell ref="E22:E25"/>
    <mergeCell ref="K30:K33"/>
    <mergeCell ref="K44:K45"/>
    <mergeCell ref="K50:K51"/>
    <mergeCell ref="K54:K55"/>
    <mergeCell ref="K46:K49"/>
    <mergeCell ref="K28:K29"/>
    <mergeCell ref="K14:K15"/>
    <mergeCell ref="K18:K19"/>
    <mergeCell ref="K16:K17"/>
    <mergeCell ref="K20:K21"/>
    <mergeCell ref="K22:K25"/>
    <mergeCell ref="K94:K95"/>
    <mergeCell ref="K84:K85"/>
    <mergeCell ref="K86:K87"/>
    <mergeCell ref="K88:K89"/>
    <mergeCell ref="K92:K93"/>
    <mergeCell ref="K76:K77"/>
    <mergeCell ref="K82:K83"/>
    <mergeCell ref="K78:K79"/>
    <mergeCell ref="C66:C69"/>
    <mergeCell ref="D96:D99"/>
    <mergeCell ref="A88:A89"/>
    <mergeCell ref="A80:A81"/>
    <mergeCell ref="A86:A87"/>
    <mergeCell ref="C92:C93"/>
    <mergeCell ref="A92:A93"/>
    <mergeCell ref="B92:B93"/>
    <mergeCell ref="B94:B95"/>
    <mergeCell ref="A94:A95"/>
    <mergeCell ref="A96:A99"/>
    <mergeCell ref="A90:A91"/>
    <mergeCell ref="A44:A45"/>
    <mergeCell ref="C46:C49"/>
    <mergeCell ref="D58:D61"/>
    <mergeCell ref="B56:B57"/>
    <mergeCell ref="B54:B55"/>
    <mergeCell ref="A70:A73"/>
    <mergeCell ref="A66:A69"/>
    <mergeCell ref="C70:C73"/>
    <mergeCell ref="B44:B45"/>
    <mergeCell ref="A34:A37"/>
    <mergeCell ref="K62:K65"/>
    <mergeCell ref="K56:K57"/>
    <mergeCell ref="C44:C45"/>
    <mergeCell ref="A38:A41"/>
    <mergeCell ref="F52:F53"/>
    <mergeCell ref="K52:K53"/>
    <mergeCell ref="K58:K61"/>
    <mergeCell ref="A56:A57"/>
    <mergeCell ref="C38:C41"/>
    <mergeCell ref="D94:D95"/>
    <mergeCell ref="C88:C89"/>
    <mergeCell ref="C82:C83"/>
    <mergeCell ref="D92:D93"/>
    <mergeCell ref="D84:D85"/>
    <mergeCell ref="D52:D53"/>
    <mergeCell ref="D66:D69"/>
    <mergeCell ref="D56:D57"/>
    <mergeCell ref="D76:D77"/>
    <mergeCell ref="D90:D91"/>
    <mergeCell ref="D88:D89"/>
    <mergeCell ref="D86:D87"/>
    <mergeCell ref="D74:D75"/>
    <mergeCell ref="F84:F85"/>
    <mergeCell ref="F74:F75"/>
    <mergeCell ref="D80:D81"/>
    <mergeCell ref="D78:D79"/>
    <mergeCell ref="F70:F73"/>
    <mergeCell ref="F58:F61"/>
    <mergeCell ref="E74:E75"/>
    <mergeCell ref="F76:F77"/>
    <mergeCell ref="F62:F65"/>
    <mergeCell ref="F90:F91"/>
    <mergeCell ref="F96:F99"/>
    <mergeCell ref="E96:E99"/>
    <mergeCell ref="E94:E95"/>
    <mergeCell ref="F94:F95"/>
    <mergeCell ref="E86:E87"/>
    <mergeCell ref="E88:E89"/>
    <mergeCell ref="F88:F89"/>
    <mergeCell ref="F86:F87"/>
    <mergeCell ref="E92:E93"/>
    <mergeCell ref="F92:F93"/>
    <mergeCell ref="E90:E91"/>
    <mergeCell ref="B12:B13"/>
    <mergeCell ref="B34:B37"/>
    <mergeCell ref="B66:B69"/>
    <mergeCell ref="B22:B25"/>
    <mergeCell ref="B52:B53"/>
    <mergeCell ref="F82:F83"/>
    <mergeCell ref="E84:E85"/>
    <mergeCell ref="F38:F41"/>
    <mergeCell ref="D46:D49"/>
    <mergeCell ref="C42:C43"/>
    <mergeCell ref="D44:D45"/>
    <mergeCell ref="F78:F79"/>
    <mergeCell ref="F80:F81"/>
    <mergeCell ref="E78:E79"/>
    <mergeCell ref="E76:E77"/>
    <mergeCell ref="E80:E81"/>
    <mergeCell ref="F56:F57"/>
    <mergeCell ref="E46:E49"/>
    <mergeCell ref="E52:E53"/>
    <mergeCell ref="E34:E37"/>
    <mergeCell ref="F54:F55"/>
    <mergeCell ref="B42:B43"/>
    <mergeCell ref="B10:B11"/>
    <mergeCell ref="B38:B41"/>
    <mergeCell ref="F46:F49"/>
    <mergeCell ref="F34:F37"/>
    <mergeCell ref="E38:E41"/>
    <mergeCell ref="C30:C33"/>
    <mergeCell ref="C28:C29"/>
    <mergeCell ref="C22:C25"/>
    <mergeCell ref="C26:C27"/>
    <mergeCell ref="D22:D25"/>
    <mergeCell ref="F26:F27"/>
    <mergeCell ref="C6:C7"/>
    <mergeCell ref="D6:D7"/>
    <mergeCell ref="C16:C17"/>
    <mergeCell ref="E6:E7"/>
    <mergeCell ref="F18:F19"/>
    <mergeCell ref="F12:F13"/>
    <mergeCell ref="E16:E17"/>
    <mergeCell ref="F14:F15"/>
    <mergeCell ref="F16:F17"/>
    <mergeCell ref="D16:D17"/>
    <mergeCell ref="C10:C11"/>
    <mergeCell ref="E10:E11"/>
    <mergeCell ref="E14:E15"/>
    <mergeCell ref="C12:C13"/>
    <mergeCell ref="C18:C19"/>
    <mergeCell ref="D18:D19"/>
    <mergeCell ref="C14:C15"/>
    <mergeCell ref="K96:K99"/>
    <mergeCell ref="D20:D21"/>
    <mergeCell ref="E18:E19"/>
    <mergeCell ref="F10:F11"/>
    <mergeCell ref="D14:D15"/>
    <mergeCell ref="E12:E13"/>
    <mergeCell ref="D10:D11"/>
    <mergeCell ref="D12:D13"/>
    <mergeCell ref="D28:D29"/>
    <mergeCell ref="F22:F25"/>
    <mergeCell ref="I6:I7"/>
    <mergeCell ref="J6:J7"/>
    <mergeCell ref="K90:K91"/>
    <mergeCell ref="K12:K13"/>
    <mergeCell ref="K80:K81"/>
    <mergeCell ref="K26:K27"/>
    <mergeCell ref="K42:K43"/>
    <mergeCell ref="K10:K11"/>
    <mergeCell ref="K74:K75"/>
    <mergeCell ref="K70:K73"/>
    <mergeCell ref="K38:K41"/>
    <mergeCell ref="K34:K37"/>
    <mergeCell ref="F30:F33"/>
    <mergeCell ref="F66:F69"/>
    <mergeCell ref="D42:D43"/>
    <mergeCell ref="D38:D41"/>
    <mergeCell ref="D34:D37"/>
    <mergeCell ref="D54:D55"/>
    <mergeCell ref="E50:E51"/>
    <mergeCell ref="F50:F51"/>
    <mergeCell ref="K100:K101"/>
    <mergeCell ref="E28:E29"/>
    <mergeCell ref="D30:D33"/>
    <mergeCell ref="E30:E33"/>
    <mergeCell ref="D26:D27"/>
    <mergeCell ref="E44:E45"/>
    <mergeCell ref="F42:F43"/>
    <mergeCell ref="E42:E43"/>
    <mergeCell ref="D100:D101"/>
    <mergeCell ref="D62:D65"/>
    <mergeCell ref="D70:D73"/>
    <mergeCell ref="E62:E65"/>
    <mergeCell ref="D82:D83"/>
    <mergeCell ref="E58:E61"/>
    <mergeCell ref="D50:D51"/>
    <mergeCell ref="E70:E73"/>
    <mergeCell ref="E66:E69"/>
    <mergeCell ref="E54:E55"/>
    <mergeCell ref="E56:E57"/>
    <mergeCell ref="E82:E83"/>
    <mergeCell ref="J113:K113"/>
    <mergeCell ref="B110:G113"/>
    <mergeCell ref="A108:B108"/>
    <mergeCell ref="A22:A25"/>
    <mergeCell ref="E100:E101"/>
    <mergeCell ref="F100:F101"/>
    <mergeCell ref="F44:F45"/>
    <mergeCell ref="C34:C37"/>
    <mergeCell ref="A100:A101"/>
    <mergeCell ref="B100:B101"/>
    <mergeCell ref="C100:C101"/>
    <mergeCell ref="C96:C99"/>
    <mergeCell ref="C54:C55"/>
    <mergeCell ref="C58:C61"/>
    <mergeCell ref="C94:C95"/>
    <mergeCell ref="C86:C87"/>
    <mergeCell ref="C74:C75"/>
    <mergeCell ref="C84:C85"/>
    <mergeCell ref="C56:C57"/>
    <mergeCell ref="C90:C91"/>
  </mergeCells>
  <printOptions horizontalCentered="1"/>
  <pageMargins left="0.7874015748031497" right="0.7874015748031497" top="1.1811023622047245" bottom="0" header="0.1968503937007874" footer="0.1968503937007874"/>
  <pageSetup fitToHeight="1" fitToWidth="1" horizontalDpi="600" verticalDpi="600" orientation="portrait" paperSize="8"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C10012</dc:creator>
  <cp:keywords/>
  <dc:description/>
  <cp:lastModifiedBy>C03413</cp:lastModifiedBy>
  <cp:lastPrinted>2023-12-03T03:06:38Z</cp:lastPrinted>
  <dcterms:created xsi:type="dcterms:W3CDTF">2015-07-10T10:28:27Z</dcterms:created>
  <dcterms:modified xsi:type="dcterms:W3CDTF">2023-12-03T03:52:53Z</dcterms:modified>
  <cp:category/>
  <cp:version/>
  <cp:contentType/>
  <cp:contentStatus/>
</cp:coreProperties>
</file>