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6-1" sheetId="2" r:id="rId1"/>
  </sheets>
  <externalReferences>
    <externalReference r:id="rId2"/>
    <externalReference r:id="rId3"/>
  </externalReferences>
  <definedNames>
    <definedName name="_xlnm.Print_Area" localSheetId="0">'別紙6-1'!$A$1:$L$155</definedName>
    <definedName name="_xlnm.Print_Titles" localSheetId="0">'別紙6-1'!$1:$9</definedName>
    <definedName name="使用電力調整率" localSheetId="0">'[1]（九州電力）２７年１０月～２８年９月度予想金額'!#REF!</definedName>
    <definedName name="使用電力調整率">'[2]（九州電力）２７年１０月～２８年９月度予想金額'!#REF!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7" i="2" l="1"/>
  <c r="J146" i="2"/>
  <c r="F146" i="2"/>
  <c r="J145" i="2"/>
  <c r="J144" i="2"/>
  <c r="F144" i="2"/>
  <c r="J143" i="2"/>
  <c r="J142" i="2"/>
  <c r="F142" i="2"/>
  <c r="J141" i="2"/>
  <c r="J140" i="2"/>
  <c r="F140" i="2"/>
  <c r="J139" i="2"/>
  <c r="J138" i="2"/>
  <c r="F138" i="2"/>
  <c r="J137" i="2"/>
  <c r="J136" i="2"/>
  <c r="F136" i="2"/>
  <c r="J135" i="2"/>
  <c r="J134" i="2"/>
  <c r="F134" i="2"/>
  <c r="J133" i="2"/>
  <c r="J132" i="2"/>
  <c r="F132" i="2"/>
  <c r="J131" i="2"/>
  <c r="J130" i="2"/>
  <c r="F130" i="2"/>
  <c r="J129" i="2"/>
  <c r="J128" i="2"/>
  <c r="K128" i="2" s="1"/>
  <c r="F128" i="2"/>
  <c r="J127" i="2"/>
  <c r="J126" i="2"/>
  <c r="F126" i="2"/>
  <c r="J125" i="2"/>
  <c r="J124" i="2"/>
  <c r="F124" i="2"/>
  <c r="J123" i="2"/>
  <c r="J122" i="2"/>
  <c r="F122" i="2"/>
  <c r="J121" i="2"/>
  <c r="J120" i="2"/>
  <c r="F120" i="2"/>
  <c r="J119" i="2"/>
  <c r="J118" i="2"/>
  <c r="F118" i="2"/>
  <c r="J117" i="2"/>
  <c r="J116" i="2"/>
  <c r="F116" i="2"/>
  <c r="J115" i="2"/>
  <c r="J114" i="2"/>
  <c r="F114" i="2"/>
  <c r="J113" i="2"/>
  <c r="J112" i="2"/>
  <c r="F112" i="2"/>
  <c r="J111" i="2"/>
  <c r="J110" i="2"/>
  <c r="F110" i="2"/>
  <c r="J109" i="2"/>
  <c r="J108" i="2"/>
  <c r="F108" i="2"/>
  <c r="J107" i="2"/>
  <c r="J106" i="2"/>
  <c r="F106" i="2"/>
  <c r="J105" i="2"/>
  <c r="J104" i="2"/>
  <c r="F104" i="2"/>
  <c r="J103" i="2"/>
  <c r="J102" i="2"/>
  <c r="F102" i="2"/>
  <c r="J101" i="2"/>
  <c r="J100" i="2"/>
  <c r="F100" i="2"/>
  <c r="J99" i="2"/>
  <c r="J98" i="2"/>
  <c r="F98" i="2"/>
  <c r="J97" i="2"/>
  <c r="J96" i="2"/>
  <c r="F96" i="2"/>
  <c r="J95" i="2"/>
  <c r="J94" i="2"/>
  <c r="F94" i="2"/>
  <c r="J93" i="2"/>
  <c r="J92" i="2"/>
  <c r="F92" i="2"/>
  <c r="J91" i="2"/>
  <c r="J90" i="2"/>
  <c r="F90" i="2"/>
  <c r="J89" i="2"/>
  <c r="J88" i="2"/>
  <c r="F88" i="2"/>
  <c r="J87" i="2"/>
  <c r="J86" i="2"/>
  <c r="F86" i="2"/>
  <c r="J85" i="2"/>
  <c r="J84" i="2"/>
  <c r="F84" i="2"/>
  <c r="J83" i="2"/>
  <c r="J82" i="2"/>
  <c r="F82" i="2"/>
  <c r="J81" i="2"/>
  <c r="J80" i="2"/>
  <c r="F80" i="2"/>
  <c r="J79" i="2"/>
  <c r="J78" i="2"/>
  <c r="F78" i="2"/>
  <c r="J77" i="2"/>
  <c r="J76" i="2"/>
  <c r="F76" i="2"/>
  <c r="J75" i="2"/>
  <c r="J74" i="2"/>
  <c r="F74" i="2"/>
  <c r="J73" i="2"/>
  <c r="J72" i="2"/>
  <c r="F72" i="2"/>
  <c r="J71" i="2"/>
  <c r="J70" i="2"/>
  <c r="F70" i="2"/>
  <c r="J69" i="2"/>
  <c r="J68" i="2"/>
  <c r="F68" i="2"/>
  <c r="J67" i="2"/>
  <c r="J66" i="2"/>
  <c r="F66" i="2"/>
  <c r="J65" i="2"/>
  <c r="J64" i="2"/>
  <c r="F64" i="2"/>
  <c r="J63" i="2"/>
  <c r="J62" i="2"/>
  <c r="F62" i="2"/>
  <c r="J61" i="2"/>
  <c r="J60" i="2"/>
  <c r="F60" i="2"/>
  <c r="J59" i="2"/>
  <c r="J58" i="2"/>
  <c r="F58" i="2"/>
  <c r="J57" i="2"/>
  <c r="J56" i="2"/>
  <c r="F56" i="2"/>
  <c r="J55" i="2"/>
  <c r="J54" i="2"/>
  <c r="F54" i="2"/>
  <c r="J53" i="2"/>
  <c r="J52" i="2"/>
  <c r="F52" i="2"/>
  <c r="J51" i="2"/>
  <c r="J50" i="2"/>
  <c r="F50" i="2"/>
  <c r="J49" i="2"/>
  <c r="J48" i="2"/>
  <c r="F48" i="2"/>
  <c r="J47" i="2"/>
  <c r="J46" i="2"/>
  <c r="F46" i="2"/>
  <c r="J45" i="2"/>
  <c r="J44" i="2"/>
  <c r="F44" i="2"/>
  <c r="J43" i="2"/>
  <c r="J42" i="2"/>
  <c r="F42" i="2"/>
  <c r="J41" i="2"/>
  <c r="J40" i="2"/>
  <c r="F40" i="2"/>
  <c r="J39" i="2"/>
  <c r="J38" i="2"/>
  <c r="F38" i="2"/>
  <c r="J37" i="2"/>
  <c r="J36" i="2"/>
  <c r="F36" i="2"/>
  <c r="J35" i="2"/>
  <c r="J34" i="2"/>
  <c r="F34" i="2"/>
  <c r="J33" i="2"/>
  <c r="J32" i="2"/>
  <c r="F32" i="2"/>
  <c r="J31" i="2"/>
  <c r="J30" i="2"/>
  <c r="F30" i="2"/>
  <c r="J29" i="2"/>
  <c r="J28" i="2"/>
  <c r="F28" i="2"/>
  <c r="J27" i="2"/>
  <c r="J26" i="2"/>
  <c r="F26" i="2"/>
  <c r="J25" i="2"/>
  <c r="J24" i="2"/>
  <c r="F24" i="2"/>
  <c r="J23" i="2"/>
  <c r="J22" i="2"/>
  <c r="F22" i="2"/>
  <c r="J21" i="2"/>
  <c r="J20" i="2"/>
  <c r="F20" i="2"/>
  <c r="J19" i="2"/>
  <c r="J18" i="2"/>
  <c r="F18" i="2"/>
  <c r="J17" i="2"/>
  <c r="J16" i="2"/>
  <c r="F16" i="2"/>
  <c r="J15" i="2"/>
  <c r="J14" i="2"/>
  <c r="F14" i="2"/>
  <c r="J13" i="2"/>
  <c r="J12" i="2"/>
  <c r="F12" i="2"/>
  <c r="A12" i="2"/>
  <c r="A14" i="2" s="1"/>
  <c r="A16" i="2" s="1"/>
  <c r="A18" i="2" s="1"/>
  <c r="A20" i="2" s="1"/>
  <c r="A22" i="2" s="1"/>
  <c r="A24" i="2" s="1"/>
  <c r="A26" i="2" s="1"/>
  <c r="A28" i="2" s="1"/>
  <c r="A30" i="2" s="1"/>
  <c r="A32" i="2" s="1"/>
  <c r="A34" i="2" s="1"/>
  <c r="A36" i="2" s="1"/>
  <c r="A38" i="2" s="1"/>
  <c r="A40" i="2" s="1"/>
  <c r="A42" i="2" s="1"/>
  <c r="A44" i="2" s="1"/>
  <c r="A46" i="2" s="1"/>
  <c r="A48" i="2" s="1"/>
  <c r="A50" i="2" s="1"/>
  <c r="A52" i="2" s="1"/>
  <c r="A54" i="2" s="1"/>
  <c r="A56" i="2" s="1"/>
  <c r="A58" i="2" s="1"/>
  <c r="A60" i="2" s="1"/>
  <c r="A62" i="2" s="1"/>
  <c r="A64" i="2" s="1"/>
  <c r="A66" i="2" s="1"/>
  <c r="A68" i="2" s="1"/>
  <c r="A70" i="2" s="1"/>
  <c r="A72" i="2" s="1"/>
  <c r="A74" i="2" s="1"/>
  <c r="A76" i="2" s="1"/>
  <c r="A78" i="2" s="1"/>
  <c r="A80" i="2" s="1"/>
  <c r="A82" i="2" s="1"/>
  <c r="A84" i="2" s="1"/>
  <c r="A86" i="2" s="1"/>
  <c r="A88" i="2" s="1"/>
  <c r="A90" i="2" s="1"/>
  <c r="A92" i="2" s="1"/>
  <c r="A94" i="2" s="1"/>
  <c r="A96" i="2" s="1"/>
  <c r="A98" i="2" s="1"/>
  <c r="A100" i="2" s="1"/>
  <c r="A102" i="2" s="1"/>
  <c r="A104" i="2" s="1"/>
  <c r="A106" i="2" s="1"/>
  <c r="A108" i="2" s="1"/>
  <c r="A110" i="2" s="1"/>
  <c r="A112" i="2" s="1"/>
  <c r="A114" i="2" s="1"/>
  <c r="A116" i="2" s="1"/>
  <c r="A118" i="2" s="1"/>
  <c r="A120" i="2" s="1"/>
  <c r="A122" i="2" s="1"/>
  <c r="A124" i="2" s="1"/>
  <c r="A126" i="2" s="1"/>
  <c r="A128" i="2" s="1"/>
  <c r="A130" i="2" s="1"/>
  <c r="A132" i="2" s="1"/>
  <c r="A134" i="2" s="1"/>
  <c r="A136" i="2" s="1"/>
  <c r="A138" i="2" s="1"/>
  <c r="A140" i="2" s="1"/>
  <c r="A142" i="2" s="1"/>
  <c r="A144" i="2" s="1"/>
  <c r="A146" i="2" s="1"/>
  <c r="J11" i="2"/>
  <c r="J10" i="2"/>
  <c r="F10" i="2"/>
  <c r="K120" i="2" l="1"/>
  <c r="K122" i="2"/>
  <c r="K22" i="2"/>
  <c r="K24" i="2"/>
  <c r="K80" i="2"/>
  <c r="K118" i="2"/>
  <c r="K126" i="2"/>
  <c r="K40" i="2"/>
  <c r="K62" i="2"/>
  <c r="K76" i="2"/>
  <c r="K136" i="2"/>
  <c r="K144" i="2"/>
  <c r="K68" i="2"/>
  <c r="K70" i="2"/>
  <c r="K100" i="2"/>
  <c r="K102" i="2"/>
  <c r="K108" i="2"/>
  <c r="K66" i="2"/>
  <c r="K96" i="2"/>
  <c r="K56" i="2"/>
  <c r="K72" i="2"/>
  <c r="K104" i="2"/>
  <c r="K112" i="2"/>
  <c r="K124" i="2"/>
  <c r="K12" i="2"/>
  <c r="K88" i="2"/>
  <c r="K84" i="2"/>
  <c r="K32" i="2"/>
  <c r="K48" i="2"/>
  <c r="K64" i="2"/>
  <c r="K140" i="2"/>
  <c r="K16" i="2"/>
  <c r="K60" i="2"/>
  <c r="K116" i="2"/>
  <c r="K28" i="2"/>
  <c r="K36" i="2"/>
  <c r="K44" i="2"/>
  <c r="K52" i="2"/>
  <c r="K30" i="2"/>
  <c r="K92" i="2"/>
  <c r="K94" i="2"/>
  <c r="K98" i="2"/>
  <c r="K132" i="2"/>
  <c r="K138" i="2"/>
  <c r="F148" i="2"/>
  <c r="K78" i="2"/>
  <c r="K82" i="2"/>
  <c r="K86" i="2"/>
  <c r="J148" i="2"/>
  <c r="K10" i="2"/>
  <c r="K74" i="2"/>
  <c r="K130" i="2"/>
  <c r="K14" i="2"/>
  <c r="K26" i="2"/>
  <c r="K114" i="2"/>
  <c r="K38" i="2"/>
  <c r="K46" i="2"/>
  <c r="K54" i="2"/>
  <c r="K106" i="2"/>
  <c r="K110" i="2"/>
  <c r="K146" i="2"/>
  <c r="K18" i="2"/>
  <c r="K34" i="2"/>
  <c r="K42" i="2"/>
  <c r="K58" i="2"/>
  <c r="K142" i="2"/>
  <c r="K50" i="2"/>
  <c r="K90" i="2"/>
  <c r="K134" i="2"/>
  <c r="C148" i="2"/>
  <c r="H148" i="2"/>
  <c r="K20" i="2"/>
  <c r="K148" i="2" l="1"/>
  <c r="K150" i="2" s="1"/>
  <c r="K152" i="2" s="1"/>
</calcChain>
</file>

<file path=xl/sharedStrings.xml><?xml version="1.0" encoding="utf-8"?>
<sst xmlns="http://schemas.openxmlformats.org/spreadsheetml/2006/main" count="252" uniqueCount="114">
  <si>
    <t>【入札内訳書】</t>
    <phoneticPr fontId="4"/>
  </si>
  <si>
    <t xml:space="preserve">　住　所
　商　号
代表者名　　　　　　　　　　　　　　　　　　　　　　　印
</t>
    <rPh sb="1" eb="2">
      <t>ジュウ</t>
    </rPh>
    <rPh sb="3" eb="4">
      <t>ショ</t>
    </rPh>
    <rPh sb="7" eb="8">
      <t>ショウ</t>
    </rPh>
    <rPh sb="9" eb="10">
      <t>ゴウ</t>
    </rPh>
    <rPh sb="11" eb="14">
      <t>ダイヒョウシャ</t>
    </rPh>
    <rPh sb="14" eb="15">
      <t>メイ</t>
    </rPh>
    <rPh sb="38" eb="39">
      <t>イン</t>
    </rPh>
    <phoneticPr fontId="4"/>
  </si>
  <si>
    <t>注）各施設の年額料金の総計は、別紙6-2の総計以下とすること。</t>
    <phoneticPr fontId="4"/>
  </si>
  <si>
    <t>No.</t>
    <phoneticPr fontId="4"/>
  </si>
  <si>
    <t>施設名称</t>
    <rPh sb="0" eb="2">
      <t>シセツ</t>
    </rPh>
    <rPh sb="2" eb="4">
      <t>メイショウ</t>
    </rPh>
    <phoneticPr fontId="4"/>
  </si>
  <si>
    <t>基本料金</t>
    <rPh sb="0" eb="2">
      <t>キホン</t>
    </rPh>
    <rPh sb="2" eb="4">
      <t>リョウキン</t>
    </rPh>
    <phoneticPr fontId="4"/>
  </si>
  <si>
    <t>従量料金</t>
    <rPh sb="0" eb="2">
      <t>ジュウリョウ</t>
    </rPh>
    <rPh sb="2" eb="4">
      <t>リョウキン</t>
    </rPh>
    <phoneticPr fontId="4"/>
  </si>
  <si>
    <t>総　　　計　　　                   　　　　　　（円）</t>
    <rPh sb="0" eb="1">
      <t>フサ</t>
    </rPh>
    <rPh sb="4" eb="5">
      <t>ケイ</t>
    </rPh>
    <phoneticPr fontId="4"/>
  </si>
  <si>
    <t>予定契約   電力</t>
    <rPh sb="0" eb="2">
      <t>ヨテイ</t>
    </rPh>
    <rPh sb="2" eb="4">
      <t>ケイヤク</t>
    </rPh>
    <rPh sb="7" eb="9">
      <t>デンリョク</t>
    </rPh>
    <phoneticPr fontId="4"/>
  </si>
  <si>
    <t>単価　　　　　　　　　　　　　　　　　　　　（円/ｋW・月）</t>
    <rPh sb="0" eb="2">
      <t>タンカ</t>
    </rPh>
    <phoneticPr fontId="4"/>
  </si>
  <si>
    <t>力率</t>
    <rPh sb="0" eb="1">
      <t>チカラ</t>
    </rPh>
    <rPh sb="1" eb="2">
      <t>リツ</t>
    </rPh>
    <phoneticPr fontId="4"/>
  </si>
  <si>
    <t>基本料金（円）</t>
    <rPh sb="0" eb="2">
      <t>キホン</t>
    </rPh>
    <rPh sb="2" eb="4">
      <t>リョウキン</t>
    </rPh>
    <rPh sb="5" eb="6">
      <t>エン</t>
    </rPh>
    <phoneticPr fontId="4"/>
  </si>
  <si>
    <t>予定電力量</t>
    <rPh sb="0" eb="2">
      <t>ヨテイ</t>
    </rPh>
    <rPh sb="2" eb="4">
      <t>デンリョク</t>
    </rPh>
    <rPh sb="4" eb="5">
      <t>リョウ</t>
    </rPh>
    <phoneticPr fontId="4"/>
  </si>
  <si>
    <t>単価　　　                 　　　　　（円/ｋWｈ）</t>
    <rPh sb="0" eb="2">
      <t>タンカ</t>
    </rPh>
    <phoneticPr fontId="4"/>
  </si>
  <si>
    <t>従量料金（円）</t>
    <rPh sb="0" eb="2">
      <t>ジュウリョウ</t>
    </rPh>
    <rPh sb="2" eb="4">
      <t>リョウキン</t>
    </rPh>
    <rPh sb="5" eb="6">
      <t>エン</t>
    </rPh>
    <phoneticPr fontId="4"/>
  </si>
  <si>
    <t>（ｋＷ）</t>
    <phoneticPr fontId="4"/>
  </si>
  <si>
    <t>※小数点以下　　　　　　　　　　　　第2位迄記入</t>
    <rPh sb="1" eb="4">
      <t>ショウスウテン</t>
    </rPh>
    <rPh sb="4" eb="6">
      <t>イカ</t>
    </rPh>
    <rPh sb="18" eb="19">
      <t>ダイ</t>
    </rPh>
    <rPh sb="20" eb="21">
      <t>イ</t>
    </rPh>
    <rPh sb="21" eb="22">
      <t>マデ</t>
    </rPh>
    <rPh sb="22" eb="24">
      <t>キニュウ</t>
    </rPh>
    <phoneticPr fontId="4"/>
  </si>
  <si>
    <t>（％）</t>
    <phoneticPr fontId="4"/>
  </si>
  <si>
    <t>※月毎の料金を小数点以下第３位切捨てし、12倍したもの</t>
    <phoneticPr fontId="4"/>
  </si>
  <si>
    <t>（ｋWh)</t>
    <phoneticPr fontId="4"/>
  </si>
  <si>
    <t>※小数点以下第３位切捨て</t>
    <rPh sb="1" eb="4">
      <t>ショウスウテン</t>
    </rPh>
    <rPh sb="4" eb="6">
      <t>イカ</t>
    </rPh>
    <rPh sb="6" eb="7">
      <t>ダイ</t>
    </rPh>
    <rPh sb="8" eb="9">
      <t>イ</t>
    </rPh>
    <rPh sb="9" eb="11">
      <t>キリス</t>
    </rPh>
    <phoneticPr fontId="4"/>
  </si>
  <si>
    <t>a</t>
    <phoneticPr fontId="4"/>
  </si>
  <si>
    <t>b</t>
    <phoneticPr fontId="4"/>
  </si>
  <si>
    <t>ｃ</t>
    <phoneticPr fontId="4"/>
  </si>
  <si>
    <t>d=a×b((185-c)/100)×12</t>
    <phoneticPr fontId="4"/>
  </si>
  <si>
    <t>e</t>
    <phoneticPr fontId="4"/>
  </si>
  <si>
    <t>f</t>
    <phoneticPr fontId="4"/>
  </si>
  <si>
    <t>ｈ=e×f</t>
    <phoneticPr fontId="4"/>
  </si>
  <si>
    <t>i=d+ｈ</t>
    <phoneticPr fontId="4"/>
  </si>
  <si>
    <t>西国分小学校</t>
  </si>
  <si>
    <t>夏季</t>
    <rPh sb="0" eb="1">
      <t>ナツ</t>
    </rPh>
    <rPh sb="1" eb="2">
      <t>キ</t>
    </rPh>
    <phoneticPr fontId="4"/>
  </si>
  <si>
    <t>その他季</t>
    <rPh sb="2" eb="3">
      <t>タ</t>
    </rPh>
    <rPh sb="3" eb="4">
      <t>キ</t>
    </rPh>
    <phoneticPr fontId="4"/>
  </si>
  <si>
    <t>荘島小学校</t>
  </si>
  <si>
    <t>日吉小学校</t>
  </si>
  <si>
    <t>篠山小学校</t>
  </si>
  <si>
    <t>京町小学校</t>
  </si>
  <si>
    <t>南薫小学校</t>
  </si>
  <si>
    <t>鳥飼小学校</t>
  </si>
  <si>
    <t>長門石小学校</t>
  </si>
  <si>
    <t>小森野小学校</t>
  </si>
  <si>
    <t>金丸小学校</t>
  </si>
  <si>
    <t>東国分小学校</t>
  </si>
  <si>
    <t>御井小学校</t>
  </si>
  <si>
    <t>南小学校</t>
  </si>
  <si>
    <t>合川小学校</t>
  </si>
  <si>
    <t>山川小学校</t>
  </si>
  <si>
    <t>上津小学校</t>
  </si>
  <si>
    <t>高良内小学校</t>
  </si>
  <si>
    <t>宮ノ陣小学校</t>
  </si>
  <si>
    <t>山本小学校</t>
  </si>
  <si>
    <t>草野小学校</t>
  </si>
  <si>
    <t>安武小学校</t>
  </si>
  <si>
    <t>荒木小学校</t>
  </si>
  <si>
    <t>大善寺小学校</t>
  </si>
  <si>
    <t>善導寺小学校</t>
  </si>
  <si>
    <t>大橋小学校</t>
  </si>
  <si>
    <t>青峰小学校</t>
  </si>
  <si>
    <t>津福小学校</t>
  </si>
  <si>
    <t>船越小学校</t>
  </si>
  <si>
    <t>水縄小学校</t>
  </si>
  <si>
    <t>田主丸小学校</t>
  </si>
  <si>
    <t>水分小学校</t>
  </si>
  <si>
    <t>竹野小学校</t>
  </si>
  <si>
    <t>川会小学校</t>
  </si>
  <si>
    <t>柴刈小学校</t>
  </si>
  <si>
    <t>弓削小学校</t>
  </si>
  <si>
    <t>北野小学校</t>
  </si>
  <si>
    <t>大城小学校</t>
  </si>
  <si>
    <t>金島小学校</t>
  </si>
  <si>
    <t>城島小学校</t>
    <phoneticPr fontId="4"/>
  </si>
  <si>
    <t>下田小学校</t>
  </si>
  <si>
    <t>江上小学校</t>
  </si>
  <si>
    <t>青木小学校</t>
  </si>
  <si>
    <t>浮島小学校</t>
  </si>
  <si>
    <t>西牟田小学校</t>
  </si>
  <si>
    <t>犬塚小学校</t>
  </si>
  <si>
    <t>三潴小学校</t>
  </si>
  <si>
    <t>城南中学校</t>
  </si>
  <si>
    <t>江南中学校</t>
  </si>
  <si>
    <t>櫛原中学校</t>
  </si>
  <si>
    <t>牟田山中学校</t>
  </si>
  <si>
    <t>諏訪中学校</t>
  </si>
  <si>
    <t>良山中学校</t>
  </si>
  <si>
    <t>明星中学校</t>
  </si>
  <si>
    <t>宮ノ陣中学校</t>
  </si>
  <si>
    <t>荒木中学校</t>
  </si>
  <si>
    <t>筑邦西中学校</t>
  </si>
  <si>
    <t>屏水中学校</t>
  </si>
  <si>
    <t>青陵中学校</t>
  </si>
  <si>
    <t>高牟礼中学校</t>
  </si>
  <si>
    <t>田主丸中学校</t>
  </si>
  <si>
    <t>北野中学校</t>
  </si>
  <si>
    <t>城島中学校</t>
  </si>
  <si>
    <t>三潴中学校</t>
  </si>
  <si>
    <t>久留米特別支援学校</t>
  </si>
  <si>
    <t>久留米商業高等学校</t>
  </si>
  <si>
    <t>南筑高等学校</t>
  </si>
  <si>
    <t>教育センター</t>
  </si>
  <si>
    <t>中央学校給食共同調理場</t>
  </si>
  <si>
    <t>田主丸学校給食共同調理場</t>
  </si>
  <si>
    <t>総計</t>
    <rPh sb="0" eb="1">
      <t>フサ</t>
    </rPh>
    <rPh sb="1" eb="2">
      <t>ケイ</t>
    </rPh>
    <phoneticPr fontId="4"/>
  </si>
  <si>
    <t>・・・①</t>
    <phoneticPr fontId="4"/>
  </si>
  <si>
    <t>（留意事項)
※夏季は毎年7月1日から9月30日までの期間とし,その他季は,夏季以外の期間とする。
※契約期間における予定平均力率は100%とする。
※基本料金単価(b欄)及び電力量料金単(ｆ欄)は、小数点以下第2位まで記入する。
※燃料費調整費、電気事業者による再生可能エネルギー電気の特別措置法に基づく賦課金は考慮しないこと。
(燃料費調整額、再生可能エネルギーについては、発電促進賦課金地域を管轄する一般電気事業者が定める特定規模需要標準供給条件等により別途支払う。)</t>
    <rPh sb="1" eb="3">
      <t>リュウイ</t>
    </rPh>
    <rPh sb="3" eb="5">
      <t>ジコウ</t>
    </rPh>
    <phoneticPr fontId="4"/>
  </si>
  <si>
    <t>税込み金額</t>
    <phoneticPr fontId="4"/>
  </si>
  <si>
    <t>　小数点以下切捨て</t>
    <rPh sb="1" eb="4">
      <t>ショウスウテン</t>
    </rPh>
    <rPh sb="4" eb="6">
      <t>イカ</t>
    </rPh>
    <rPh sb="6" eb="8">
      <t>キリス</t>
    </rPh>
    <phoneticPr fontId="4"/>
  </si>
  <si>
    <t>・・・②</t>
    <phoneticPr fontId="4"/>
  </si>
  <si>
    <t>入札予定額</t>
    <rPh sb="0" eb="2">
      <t>ニュウサツ</t>
    </rPh>
    <rPh sb="2" eb="4">
      <t>ヨテイ</t>
    </rPh>
    <rPh sb="4" eb="5">
      <t>ガク</t>
    </rPh>
    <phoneticPr fontId="4"/>
  </si>
  <si>
    <t>税抜き金額</t>
    <rPh sb="1" eb="2">
      <t>ヌ</t>
    </rPh>
    <phoneticPr fontId="4"/>
  </si>
  <si>
    <t>　②×100/110=</t>
    <phoneticPr fontId="4"/>
  </si>
  <si>
    <t>・・・③</t>
    <phoneticPr fontId="4"/>
  </si>
  <si>
    <t>　（１円未満切り上げとする）</t>
    <rPh sb="3" eb="4">
      <t>エン</t>
    </rPh>
    <rPh sb="4" eb="6">
      <t>ミマン</t>
    </rPh>
    <rPh sb="6" eb="7">
      <t>キ</t>
    </rPh>
    <rPh sb="8" eb="9">
      <t>ア</t>
    </rPh>
    <phoneticPr fontId="4"/>
  </si>
  <si>
    <t>※ №40　下田小学校及び№43浮島小学校は、№39　城島小学校に令和3年4月に統合された。電力使用は継続するが、使用状況が変わるためこれらの施設については使用電力量は参考値とする。</t>
    <rPh sb="6" eb="8">
      <t>シモダ</t>
    </rPh>
    <rPh sb="8" eb="11">
      <t>ショウガッコウ</t>
    </rPh>
    <rPh sb="11" eb="12">
      <t>オヨ</t>
    </rPh>
    <rPh sb="16" eb="18">
      <t>ウキシマ</t>
    </rPh>
    <rPh sb="18" eb="21">
      <t>ショウガッコウ</t>
    </rPh>
    <rPh sb="27" eb="29">
      <t>ジョウジマ</t>
    </rPh>
    <rPh sb="29" eb="32">
      <t>ショウガッコウ</t>
    </rPh>
    <rPh sb="33" eb="35">
      <t>レイワ</t>
    </rPh>
    <rPh sb="36" eb="37">
      <t>ネン</t>
    </rPh>
    <rPh sb="38" eb="39">
      <t>ガツ</t>
    </rPh>
    <rPh sb="40" eb="42">
      <t>トウゴウ</t>
    </rPh>
    <rPh sb="46" eb="48">
      <t>デンリョク</t>
    </rPh>
    <rPh sb="48" eb="50">
      <t>シヨウ</t>
    </rPh>
    <rPh sb="51" eb="53">
      <t>ケイゾク</t>
    </rPh>
    <rPh sb="57" eb="59">
      <t>シヨウ</t>
    </rPh>
    <rPh sb="59" eb="61">
      <t>ジョウキョウ</t>
    </rPh>
    <rPh sb="62" eb="63">
      <t>カ</t>
    </rPh>
    <phoneticPr fontId="4"/>
  </si>
  <si>
    <t>（令和４年１月～令和４年１２月期間中の予定使用量）</t>
  </si>
  <si>
    <t>令和3年度久留米市立西国分小学校外68施設電力供給</t>
    <rPh sb="23" eb="25">
      <t>キョウキュウ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</si>
</sst>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scheme val="minor"/>
    </font>
    <font>
      <sz val="11"/>
      <name val="ＭＳ Ｐゴシック"/>
      <family val="3"/>
      <charset val="128"/>
    </font>
    <font>
      <b/>
      <sz val="24"/>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b/>
      <sz val="20"/>
      <name val="ＭＳ Ｐ明朝"/>
      <family val="1"/>
      <charset val="128"/>
    </font>
    <font>
      <b/>
      <sz val="28"/>
      <name val="ＭＳ Ｐ明朝"/>
      <family val="1"/>
      <charset val="128"/>
    </font>
    <font>
      <b/>
      <sz val="12"/>
      <name val="ＭＳ Ｐ明朝"/>
      <family val="1"/>
      <charset val="128"/>
    </font>
    <font>
      <b/>
      <sz val="18"/>
      <name val="ＭＳ Ｐ明朝"/>
      <family val="1"/>
      <charset val="128"/>
    </font>
    <font>
      <b/>
      <sz val="20"/>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b/>
      <sz val="8"/>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right/>
      <top style="thin">
        <color indexed="64"/>
      </top>
      <bottom style="hair">
        <color indexed="64"/>
      </bottom>
      <diagonal/>
    </border>
    <border>
      <left style="hair">
        <color indexed="64"/>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lignment vertical="center"/>
    </xf>
    <xf numFmtId="0" fontId="1" fillId="0" borderId="0"/>
    <xf numFmtId="38" fontId="1" fillId="0" borderId="0" applyFont="0" applyFill="0" applyBorder="0" applyAlignment="0" applyProtection="0"/>
  </cellStyleXfs>
  <cellXfs count="132">
    <xf numFmtId="0" fontId="0" fillId="0" borderId="0" xfId="0"/>
    <xf numFmtId="0" fontId="5" fillId="0" borderId="0" xfId="1" applyFont="1" applyAlignment="1">
      <alignment horizontal="center" vertical="center"/>
    </xf>
    <xf numFmtId="0" fontId="5" fillId="0" borderId="0" xfId="1" applyFont="1" applyAlignment="1">
      <alignment vertical="center"/>
    </xf>
    <xf numFmtId="0" fontId="7" fillId="0" borderId="0" xfId="2" applyFont="1" applyFill="1" applyAlignment="1">
      <alignment horizontal="left" shrinkToFit="1"/>
    </xf>
    <xf numFmtId="0" fontId="8" fillId="0" borderId="0" xfId="2" applyFont="1" applyFill="1" applyAlignment="1">
      <alignment vertical="center" shrinkToFit="1"/>
    </xf>
    <xf numFmtId="176" fontId="6" fillId="0" borderId="0" xfId="2" applyNumberFormat="1" applyFont="1" applyFill="1" applyBorder="1" applyAlignment="1">
      <alignment horizontal="left" vertical="center" wrapText="1" shrinkToFit="1"/>
    </xf>
    <xf numFmtId="0" fontId="10" fillId="0" borderId="0" xfId="1" applyFont="1" applyAlignment="1">
      <alignment horizontal="left" vertical="center"/>
    </xf>
    <xf numFmtId="0" fontId="5" fillId="0" borderId="17" xfId="1" applyFont="1" applyBorder="1" applyAlignment="1">
      <alignment horizontal="center" vertical="center" shrinkToFit="1"/>
    </xf>
    <xf numFmtId="0" fontId="13" fillId="0" borderId="17" xfId="1" applyFont="1" applyBorder="1" applyAlignment="1">
      <alignment horizontal="center" vertical="center" wrapText="1" shrinkToFit="1"/>
    </xf>
    <xf numFmtId="0" fontId="14" fillId="0" borderId="18" xfId="1" applyFont="1" applyBorder="1" applyAlignment="1">
      <alignment horizontal="center" vertical="center" wrapText="1"/>
    </xf>
    <xf numFmtId="0" fontId="15" fillId="0" borderId="17" xfId="1" applyFont="1" applyBorder="1" applyAlignment="1">
      <alignment horizontal="center" vertical="center" wrapText="1" shrinkToFit="1"/>
    </xf>
    <xf numFmtId="0" fontId="5" fillId="0" borderId="22" xfId="1" applyFont="1" applyBorder="1" applyAlignment="1">
      <alignment horizontal="center" vertical="center" shrinkToFit="1"/>
    </xf>
    <xf numFmtId="0" fontId="5" fillId="0" borderId="24" xfId="1" applyFont="1" applyBorder="1" applyAlignment="1">
      <alignment horizontal="center" vertical="center" shrinkToFit="1"/>
    </xf>
    <xf numFmtId="40" fontId="1" fillId="2" borderId="28" xfId="3" applyNumberFormat="1" applyFont="1" applyFill="1" applyBorder="1" applyAlignment="1">
      <alignment horizontal="center" vertical="center" shrinkToFit="1"/>
    </xf>
    <xf numFmtId="38" fontId="16" fillId="2" borderId="29" xfId="3" applyFont="1" applyFill="1" applyBorder="1" applyAlignment="1" applyProtection="1">
      <alignment vertical="center"/>
    </xf>
    <xf numFmtId="40" fontId="16" fillId="0" borderId="9" xfId="3" applyNumberFormat="1" applyFont="1" applyBorder="1" applyAlignment="1">
      <alignment vertical="center" shrinkToFit="1"/>
    </xf>
    <xf numFmtId="40" fontId="16" fillId="0" borderId="12" xfId="3" applyNumberFormat="1" applyFont="1" applyBorder="1" applyAlignment="1">
      <alignment vertical="center" shrinkToFit="1"/>
    </xf>
    <xf numFmtId="40" fontId="1" fillId="2" borderId="32" xfId="3" applyNumberFormat="1" applyFont="1" applyFill="1" applyBorder="1" applyAlignment="1">
      <alignment horizontal="center" vertical="center" shrinkToFit="1"/>
    </xf>
    <xf numFmtId="38" fontId="16" fillId="2" borderId="33" xfId="3" applyFont="1" applyFill="1" applyBorder="1" applyAlignment="1" applyProtection="1">
      <alignment vertical="center"/>
    </xf>
    <xf numFmtId="40" fontId="16" fillId="0" borderId="34" xfId="3" applyNumberFormat="1" applyFont="1" applyBorder="1" applyAlignment="1">
      <alignment vertical="center" shrinkToFit="1"/>
    </xf>
    <xf numFmtId="40" fontId="16" fillId="0" borderId="35" xfId="3" applyNumberFormat="1" applyFont="1" applyBorder="1" applyAlignment="1">
      <alignment vertical="center" shrinkToFit="1"/>
    </xf>
    <xf numFmtId="40" fontId="1" fillId="2" borderId="38" xfId="3" applyNumberFormat="1" applyFont="1" applyFill="1" applyBorder="1" applyAlignment="1">
      <alignment horizontal="center" vertical="center" shrinkToFit="1"/>
    </xf>
    <xf numFmtId="38" fontId="16" fillId="2" borderId="39" xfId="3" applyFont="1" applyFill="1" applyBorder="1" applyAlignment="1" applyProtection="1">
      <alignment vertical="center"/>
    </xf>
    <xf numFmtId="40" fontId="16" fillId="0" borderId="31" xfId="3" applyNumberFormat="1" applyFont="1" applyBorder="1" applyAlignment="1">
      <alignment vertical="center" shrinkToFit="1"/>
    </xf>
    <xf numFmtId="40" fontId="1" fillId="2" borderId="41" xfId="3" applyNumberFormat="1" applyFont="1" applyFill="1" applyBorder="1" applyAlignment="1">
      <alignment horizontal="center" vertical="center" shrinkToFit="1"/>
    </xf>
    <xf numFmtId="40" fontId="1" fillId="2" borderId="18" xfId="3" applyNumberFormat="1" applyFont="1" applyFill="1" applyBorder="1" applyAlignment="1">
      <alignment horizontal="center" vertical="center" shrinkToFit="1"/>
    </xf>
    <xf numFmtId="38" fontId="16" fillId="2" borderId="42" xfId="3" applyFont="1" applyFill="1" applyBorder="1" applyAlignment="1" applyProtection="1">
      <alignment vertical="center"/>
    </xf>
    <xf numFmtId="40" fontId="16" fillId="0" borderId="43" xfId="3" applyNumberFormat="1" applyFont="1" applyBorder="1" applyAlignment="1">
      <alignment vertical="center" shrinkToFit="1"/>
    </xf>
    <xf numFmtId="40" fontId="16" fillId="0" borderId="17" xfId="3" applyNumberFormat="1" applyFont="1" applyBorder="1" applyAlignment="1">
      <alignment vertical="center" shrinkToFit="1"/>
    </xf>
    <xf numFmtId="38" fontId="16" fillId="2" borderId="44" xfId="3" applyFont="1" applyFill="1" applyBorder="1" applyAlignment="1" applyProtection="1">
      <alignment vertical="center"/>
    </xf>
    <xf numFmtId="38" fontId="16" fillId="2" borderId="45" xfId="3" applyFont="1" applyFill="1" applyBorder="1" applyAlignment="1" applyProtection="1">
      <alignment vertical="center"/>
    </xf>
    <xf numFmtId="40" fontId="1" fillId="2" borderId="46" xfId="3" applyNumberFormat="1" applyFont="1" applyFill="1" applyBorder="1" applyAlignment="1">
      <alignment horizontal="center" vertical="center" shrinkToFit="1"/>
    </xf>
    <xf numFmtId="38" fontId="16" fillId="2" borderId="47" xfId="3" applyFont="1" applyFill="1" applyBorder="1" applyAlignment="1" applyProtection="1">
      <alignment vertical="center"/>
    </xf>
    <xf numFmtId="40" fontId="1" fillId="2" borderId="48" xfId="3" applyNumberFormat="1" applyFont="1" applyFill="1" applyBorder="1" applyAlignment="1">
      <alignment horizontal="center" vertical="center" shrinkToFit="1"/>
    </xf>
    <xf numFmtId="40" fontId="1" fillId="2" borderId="0" xfId="3" applyNumberFormat="1" applyFont="1" applyFill="1" applyBorder="1" applyAlignment="1">
      <alignment horizontal="center" vertical="center" shrinkToFit="1"/>
    </xf>
    <xf numFmtId="40" fontId="1" fillId="2" borderId="50" xfId="3" applyNumberFormat="1" applyFont="1" applyFill="1" applyBorder="1" applyAlignment="1">
      <alignment horizontal="center" vertical="center" shrinkToFit="1"/>
    </xf>
    <xf numFmtId="40" fontId="1" fillId="2" borderId="51" xfId="3" applyNumberFormat="1" applyFont="1" applyFill="1" applyBorder="1" applyAlignment="1">
      <alignment horizontal="center" vertical="center" shrinkToFit="1"/>
    </xf>
    <xf numFmtId="40" fontId="1" fillId="2" borderId="52" xfId="3" applyNumberFormat="1" applyFont="1" applyFill="1" applyBorder="1" applyAlignment="1">
      <alignment horizontal="center" vertical="center" shrinkToFit="1"/>
    </xf>
    <xf numFmtId="0" fontId="5" fillId="0" borderId="0" xfId="1" applyFont="1" applyFill="1" applyAlignment="1">
      <alignment vertical="center"/>
    </xf>
    <xf numFmtId="40" fontId="1" fillId="2" borderId="15" xfId="3" applyNumberFormat="1" applyFont="1" applyFill="1" applyBorder="1" applyAlignment="1">
      <alignment horizontal="center" vertical="center" shrinkToFit="1"/>
    </xf>
    <xf numFmtId="40" fontId="1" fillId="2" borderId="56" xfId="3" applyNumberFormat="1" applyFont="1" applyFill="1" applyBorder="1" applyAlignment="1">
      <alignment horizontal="center" vertical="center" shrinkToFit="1"/>
    </xf>
    <xf numFmtId="38" fontId="16" fillId="2" borderId="57" xfId="3" applyFont="1" applyFill="1" applyBorder="1" applyAlignment="1" applyProtection="1">
      <alignment vertical="center"/>
    </xf>
    <xf numFmtId="40" fontId="16" fillId="0" borderId="58" xfId="3" applyNumberFormat="1" applyFont="1" applyBorder="1" applyAlignment="1">
      <alignment vertical="center" shrinkToFit="1"/>
    </xf>
    <xf numFmtId="38" fontId="11" fillId="2" borderId="55" xfId="3" applyFont="1" applyFill="1" applyBorder="1" applyAlignment="1">
      <alignment horizontal="center" vertical="center" shrinkToFit="1"/>
    </xf>
    <xf numFmtId="38" fontId="11" fillId="0" borderId="55" xfId="3" applyFont="1" applyBorder="1" applyAlignment="1">
      <alignment vertical="center" shrinkToFit="1"/>
    </xf>
    <xf numFmtId="38" fontId="11" fillId="0" borderId="55" xfId="3" applyFont="1" applyBorder="1" applyAlignment="1">
      <alignment horizontal="center" vertical="center" shrinkToFit="1"/>
    </xf>
    <xf numFmtId="40" fontId="18" fillId="0" borderId="59" xfId="3" applyNumberFormat="1" applyFont="1" applyBorder="1" applyAlignment="1">
      <alignment vertical="center" shrinkToFit="1"/>
    </xf>
    <xf numFmtId="40" fontId="18" fillId="2" borderId="59" xfId="3" applyNumberFormat="1" applyFont="1" applyFill="1" applyBorder="1" applyAlignment="1">
      <alignment horizontal="center" vertical="center" shrinkToFit="1"/>
    </xf>
    <xf numFmtId="38" fontId="18" fillId="2" borderId="60" xfId="3" applyFont="1" applyFill="1" applyBorder="1" applyAlignment="1">
      <alignment vertical="center" shrinkToFit="1"/>
    </xf>
    <xf numFmtId="38" fontId="18" fillId="0" borderId="55" xfId="3" applyFont="1" applyBorder="1" applyAlignment="1">
      <alignment vertical="center" shrinkToFit="1"/>
    </xf>
    <xf numFmtId="40" fontId="18" fillId="0" borderId="55" xfId="3" applyNumberFormat="1" applyFont="1" applyBorder="1" applyAlignment="1">
      <alignment vertical="center" shrinkToFit="1"/>
    </xf>
    <xf numFmtId="40" fontId="18" fillId="2" borderId="61" xfId="3" applyNumberFormat="1" applyFont="1" applyFill="1" applyBorder="1" applyAlignment="1">
      <alignment vertical="center" shrinkToFit="1"/>
    </xf>
    <xf numFmtId="0" fontId="12" fillId="0" borderId="0" xfId="1" applyFont="1" applyAlignment="1">
      <alignment vertical="center"/>
    </xf>
    <xf numFmtId="38" fontId="5" fillId="0" borderId="0" xfId="3" applyFont="1" applyAlignment="1">
      <alignment horizontal="center" vertical="center"/>
    </xf>
    <xf numFmtId="38" fontId="5" fillId="0" borderId="0" xfId="3" applyFont="1" applyAlignment="1">
      <alignment vertical="center"/>
    </xf>
    <xf numFmtId="0" fontId="12" fillId="0" borderId="0" xfId="1" applyFont="1" applyAlignment="1">
      <alignment horizontal="center" vertical="center"/>
    </xf>
    <xf numFmtId="38" fontId="19" fillId="2" borderId="49" xfId="1" applyNumberFormat="1" applyFont="1" applyFill="1" applyBorder="1" applyAlignment="1">
      <alignment vertical="center"/>
    </xf>
    <xf numFmtId="0" fontId="18" fillId="0" borderId="0" xfId="1" applyFont="1" applyAlignment="1">
      <alignment vertical="center"/>
    </xf>
    <xf numFmtId="0" fontId="12" fillId="0" borderId="0" xfId="1" applyFont="1" applyAlignment="1">
      <alignment horizontal="right" vertical="center"/>
    </xf>
    <xf numFmtId="38" fontId="19" fillId="2" borderId="49" xfId="3" applyNumberFormat="1" applyFont="1" applyFill="1" applyBorder="1" applyAlignment="1">
      <alignment vertical="center"/>
    </xf>
    <xf numFmtId="0" fontId="12" fillId="0" borderId="0" xfId="1" applyFont="1" applyAlignment="1">
      <alignment horizontal="right" vertical="center" shrinkToFit="1"/>
    </xf>
    <xf numFmtId="0" fontId="12" fillId="0" borderId="0" xfId="1" applyFont="1" applyAlignment="1">
      <alignment horizontal="left" vertical="center" wrapText="1"/>
    </xf>
    <xf numFmtId="0" fontId="12" fillId="0" borderId="0" xfId="1" applyFont="1" applyAlignment="1">
      <alignment horizontal="left" vertical="center" shrinkToFit="1"/>
    </xf>
    <xf numFmtId="0" fontId="13" fillId="0" borderId="0" xfId="1" applyFont="1" applyAlignment="1">
      <alignment horizontal="center" vertical="center"/>
    </xf>
    <xf numFmtId="0" fontId="13" fillId="0" borderId="0" xfId="1" applyFont="1" applyAlignment="1">
      <alignment horizontal="left" vertical="center"/>
    </xf>
    <xf numFmtId="0" fontId="13" fillId="0" borderId="0" xfId="1" applyFont="1" applyAlignment="1">
      <alignment vertical="center"/>
    </xf>
    <xf numFmtId="0" fontId="5" fillId="0" borderId="9" xfId="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5" fillId="0" borderId="12"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5" xfId="1" applyFont="1" applyBorder="1" applyAlignment="1">
      <alignment horizontal="center" vertical="center" shrinkToFit="1"/>
    </xf>
    <xf numFmtId="0" fontId="2" fillId="0" borderId="0" xfId="1" applyFont="1" applyAlignment="1">
      <alignment horizontal="left" vertical="center"/>
    </xf>
    <xf numFmtId="0" fontId="6" fillId="0" borderId="0" xfId="2" applyFont="1" applyFill="1" applyAlignment="1">
      <alignment horizontal="left" wrapText="1" shrinkToFit="1"/>
    </xf>
    <xf numFmtId="0" fontId="7" fillId="0" borderId="0" xfId="2" applyFont="1" applyFill="1" applyAlignment="1">
      <alignment horizontal="center" shrinkToFit="1"/>
    </xf>
    <xf numFmtId="176" fontId="6" fillId="0" borderId="0" xfId="2" applyNumberFormat="1" applyFont="1" applyFill="1" applyBorder="1" applyAlignment="1">
      <alignment horizontal="center" vertical="center" shrinkToFit="1"/>
    </xf>
    <xf numFmtId="0" fontId="9" fillId="0" borderId="0" xfId="1" applyFont="1" applyAlignment="1">
      <alignment horizontal="center" vertical="center" shrinkToFit="1"/>
    </xf>
    <xf numFmtId="0" fontId="11" fillId="0" borderId="1" xfId="1" applyFont="1" applyBorder="1" applyAlignment="1">
      <alignment horizontal="center" vertical="center"/>
    </xf>
    <xf numFmtId="0" fontId="11" fillId="0" borderId="10" xfId="1" applyFont="1" applyBorder="1" applyAlignment="1">
      <alignment horizontal="center" vertical="center"/>
    </xf>
    <xf numFmtId="0" fontId="11" fillId="0" borderId="20" xfId="1" applyFont="1" applyBorder="1" applyAlignment="1">
      <alignment horizontal="center" vertical="center"/>
    </xf>
    <xf numFmtId="0" fontId="11" fillId="0" borderId="2"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2" fillId="0" borderId="9" xfId="1" applyFont="1" applyBorder="1" applyAlignment="1">
      <alignment horizontal="center" vertical="center" wrapText="1" shrinkToFit="1"/>
    </xf>
    <xf numFmtId="0" fontId="12" fillId="0" borderId="12" xfId="1" applyFont="1" applyBorder="1" applyAlignment="1">
      <alignment horizontal="center" vertical="center" wrapText="1" shrinkToFit="1"/>
    </xf>
    <xf numFmtId="0" fontId="5" fillId="0" borderId="18"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6" xfId="1" applyFont="1" applyBorder="1" applyAlignment="1">
      <alignment horizontal="center" vertical="center" shrinkToFit="1"/>
    </xf>
    <xf numFmtId="40" fontId="16" fillId="2" borderId="12" xfId="3" applyNumberFormat="1" applyFont="1" applyFill="1" applyBorder="1" applyAlignment="1">
      <alignment horizontal="right" vertical="center" shrinkToFit="1"/>
    </xf>
    <xf numFmtId="40" fontId="16" fillId="2" borderId="17" xfId="3" applyNumberFormat="1" applyFont="1" applyFill="1" applyBorder="1" applyAlignment="1">
      <alignment horizontal="right" vertical="center" shrinkToFit="1"/>
    </xf>
    <xf numFmtId="0" fontId="16" fillId="0" borderId="36" xfId="1" applyFont="1" applyBorder="1" applyAlignment="1">
      <alignment horizontal="center" vertical="center"/>
    </xf>
    <xf numFmtId="0" fontId="16" fillId="0" borderId="25" xfId="1" applyFont="1" applyBorder="1" applyAlignment="1">
      <alignment horizontal="center" vertical="center"/>
    </xf>
    <xf numFmtId="38" fontId="17" fillId="0" borderId="37" xfId="1" applyNumberFormat="1" applyFont="1" applyBorder="1" applyAlignment="1">
      <alignment horizontal="left" vertical="center" indent="1" shrinkToFit="1"/>
    </xf>
    <xf numFmtId="38" fontId="17" fillId="0" borderId="40" xfId="1" applyNumberFormat="1" applyFont="1" applyBorder="1" applyAlignment="1">
      <alignment horizontal="left" vertical="center" indent="1" shrinkToFit="1"/>
    </xf>
    <xf numFmtId="38" fontId="16" fillId="2" borderId="31" xfId="3" applyFont="1" applyFill="1" applyBorder="1" applyAlignment="1">
      <alignment horizontal="center" vertical="center" shrinkToFit="1"/>
    </xf>
    <xf numFmtId="38" fontId="16" fillId="2" borderId="17" xfId="3" applyFont="1" applyFill="1" applyBorder="1" applyAlignment="1">
      <alignment horizontal="center" vertical="center" shrinkToFit="1"/>
    </xf>
    <xf numFmtId="40" fontId="16" fillId="0" borderId="31" xfId="3" applyNumberFormat="1" applyFont="1" applyFill="1" applyBorder="1" applyAlignment="1">
      <alignment horizontal="right" vertical="center" shrinkToFit="1"/>
    </xf>
    <xf numFmtId="40" fontId="16" fillId="0" borderId="17" xfId="3" applyNumberFormat="1" applyFont="1" applyFill="1" applyBorder="1" applyAlignment="1">
      <alignment horizontal="right" vertical="center" shrinkToFit="1"/>
    </xf>
    <xf numFmtId="38" fontId="16" fillId="0" borderId="31" xfId="3" applyFont="1" applyFill="1" applyBorder="1" applyAlignment="1">
      <alignment horizontal="center" vertical="center" shrinkToFit="1"/>
    </xf>
    <xf numFmtId="38" fontId="16" fillId="0" borderId="17" xfId="3" applyFont="1" applyFill="1" applyBorder="1" applyAlignment="1">
      <alignment horizontal="center" vertical="center" shrinkToFit="1"/>
    </xf>
    <xf numFmtId="40" fontId="16" fillId="0" borderId="31" xfId="3" applyNumberFormat="1" applyFont="1" applyBorder="1" applyAlignment="1">
      <alignment horizontal="right" vertical="center" shrinkToFit="1"/>
    </xf>
    <xf numFmtId="40" fontId="16" fillId="0" borderId="17" xfId="3" applyNumberFormat="1" applyFont="1" applyBorder="1" applyAlignment="1">
      <alignment horizontal="right" vertical="center" shrinkToFit="1"/>
    </xf>
    <xf numFmtId="40" fontId="16" fillId="2" borderId="31" xfId="3" applyNumberFormat="1" applyFont="1" applyFill="1" applyBorder="1" applyAlignment="1">
      <alignment horizontal="right" vertical="center" shrinkToFit="1"/>
    </xf>
    <xf numFmtId="0" fontId="16" fillId="0" borderId="10" xfId="1" applyFont="1" applyBorder="1" applyAlignment="1">
      <alignment horizontal="center" vertical="center"/>
    </xf>
    <xf numFmtId="38" fontId="17" fillId="0" borderId="26" xfId="1" applyNumberFormat="1" applyFont="1" applyBorder="1" applyAlignment="1">
      <alignment horizontal="left" vertical="center" indent="1" shrinkToFit="1"/>
    </xf>
    <xf numFmtId="0" fontId="17" fillId="0" borderId="30" xfId="1" applyFont="1" applyBorder="1" applyAlignment="1">
      <alignment horizontal="left" vertical="center" indent="1" shrinkToFit="1"/>
    </xf>
    <xf numFmtId="38" fontId="16" fillId="2" borderId="27" xfId="3" applyFont="1" applyFill="1" applyBorder="1" applyAlignment="1">
      <alignment horizontal="center" vertical="center" shrinkToFit="1"/>
    </xf>
    <xf numFmtId="40" fontId="16" fillId="0" borderId="27" xfId="3" applyNumberFormat="1" applyFont="1" applyFill="1" applyBorder="1" applyAlignment="1">
      <alignment horizontal="right" vertical="center" shrinkToFit="1"/>
    </xf>
    <xf numFmtId="38" fontId="16" fillId="0" borderId="27" xfId="3" applyFont="1" applyFill="1" applyBorder="1" applyAlignment="1">
      <alignment horizontal="center" vertical="center" shrinkToFit="1"/>
    </xf>
    <xf numFmtId="40" fontId="16" fillId="0" borderId="9" xfId="3" applyNumberFormat="1" applyFont="1" applyBorder="1" applyAlignment="1">
      <alignment horizontal="right" vertical="center" shrinkToFit="1"/>
    </xf>
    <xf numFmtId="40" fontId="16" fillId="0" borderId="12" xfId="3" applyNumberFormat="1" applyFont="1" applyBorder="1" applyAlignment="1">
      <alignment horizontal="right" vertical="center" shrinkToFit="1"/>
    </xf>
    <xf numFmtId="38" fontId="17" fillId="0" borderId="37" xfId="1" applyNumberFormat="1" applyFont="1" applyFill="1" applyBorder="1" applyAlignment="1">
      <alignment horizontal="left" vertical="center" indent="1" shrinkToFit="1"/>
    </xf>
    <xf numFmtId="38" fontId="17" fillId="0" borderId="40" xfId="1" applyNumberFormat="1" applyFont="1" applyFill="1" applyBorder="1" applyAlignment="1">
      <alignment horizontal="left" vertical="center" indent="1" shrinkToFit="1"/>
    </xf>
    <xf numFmtId="0" fontId="16" fillId="0" borderId="53" xfId="1" applyFont="1" applyBorder="1" applyAlignment="1">
      <alignment horizontal="center" vertical="center"/>
    </xf>
    <xf numFmtId="38" fontId="17" fillId="0" borderId="54" xfId="1" applyNumberFormat="1" applyFont="1" applyBorder="1" applyAlignment="1">
      <alignment horizontal="left" vertical="center" indent="1" shrinkToFit="1"/>
    </xf>
    <xf numFmtId="40" fontId="16" fillId="2" borderId="55" xfId="3" applyNumberFormat="1" applyFont="1" applyFill="1" applyBorder="1" applyAlignment="1">
      <alignment horizontal="right" vertical="center" shrinkToFit="1"/>
    </xf>
    <xf numFmtId="0" fontId="12" fillId="0" borderId="0" xfId="1" applyFont="1" applyAlignment="1">
      <alignment horizontal="left" vertical="center" wrapText="1"/>
    </xf>
    <xf numFmtId="0" fontId="12" fillId="0" borderId="0" xfId="1" applyFont="1" applyAlignment="1">
      <alignment horizontal="left" vertical="center" shrinkToFit="1"/>
    </xf>
    <xf numFmtId="38" fontId="16" fillId="2" borderId="55" xfId="3" applyFont="1" applyFill="1" applyBorder="1" applyAlignment="1">
      <alignment horizontal="center" vertical="center" shrinkToFit="1"/>
    </xf>
    <xf numFmtId="40" fontId="16" fillId="0" borderId="12" xfId="3" applyNumberFormat="1" applyFont="1" applyFill="1" applyBorder="1" applyAlignment="1">
      <alignment horizontal="right" vertical="center" shrinkToFit="1"/>
    </xf>
    <xf numFmtId="40" fontId="16" fillId="0" borderId="55" xfId="3" applyNumberFormat="1" applyFont="1" applyFill="1" applyBorder="1" applyAlignment="1">
      <alignment horizontal="right" vertical="center" shrinkToFit="1"/>
    </xf>
    <xf numFmtId="38" fontId="16" fillId="0" borderId="12" xfId="3" applyFont="1" applyFill="1" applyBorder="1" applyAlignment="1">
      <alignment horizontal="center" vertical="center" shrinkToFit="1"/>
    </xf>
    <xf numFmtId="38" fontId="16" fillId="0" borderId="55" xfId="3" applyFont="1" applyFill="1" applyBorder="1" applyAlignment="1">
      <alignment horizontal="center" vertical="center" shrinkToFit="1"/>
    </xf>
    <xf numFmtId="40" fontId="16" fillId="0" borderId="55" xfId="3" applyNumberFormat="1" applyFont="1" applyBorder="1" applyAlignment="1">
      <alignment horizontal="right" vertical="center" shrinkToFit="1"/>
    </xf>
  </cellXfs>
  <cellStyles count="4">
    <cellStyle name="桁区切り 2" xfId="3"/>
    <cellStyle name="標準" xfId="0" builtinId="0"/>
    <cellStyle name="標準 2" xfId="2"/>
    <cellStyle name="標準_別紙６"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847725</xdr:colOff>
      <xdr:row>0</xdr:row>
      <xdr:rowOff>47625</xdr:rowOff>
    </xdr:from>
    <xdr:to>
      <xdr:col>11</xdr:col>
      <xdr:colOff>657225</xdr:colOff>
      <xdr:row>0</xdr:row>
      <xdr:rowOff>514350</xdr:rowOff>
    </xdr:to>
    <xdr:sp macro="" textlink="">
      <xdr:nvSpPr>
        <xdr:cNvPr id="2" name="Text Box 1"/>
        <xdr:cNvSpPr txBox="1">
          <a:spLocks noChangeArrowheads="1"/>
        </xdr:cNvSpPr>
      </xdr:nvSpPr>
      <xdr:spPr bwMode="auto">
        <a:xfrm>
          <a:off x="13458825" y="47625"/>
          <a:ext cx="1552575" cy="46672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lnSpc>
              <a:spcPts val="3000"/>
            </a:lnSpc>
            <a:defRPr sz="1000"/>
          </a:pPr>
          <a:r>
            <a:rPr lang="ja-JP" altLang="en-US" sz="2400" b="1" i="0" u="none" strike="noStrike" baseline="0">
              <a:solidFill>
                <a:srgbClr val="000000"/>
              </a:solidFill>
              <a:latin typeface="ＭＳ Ｐゴシック"/>
              <a:ea typeface="ＭＳ Ｐゴシック"/>
            </a:rPr>
            <a:t>別紙６-1</a:t>
          </a:r>
        </a:p>
        <a:p>
          <a:pPr algn="ctr" rtl="0">
            <a:lnSpc>
              <a:spcPts val="2900"/>
            </a:lnSpc>
            <a:defRPr sz="1000"/>
          </a:pPr>
          <a:endParaRPr lang="ja-JP" altLang="en-US" sz="24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3398;&#26657;&#26045;&#35373;&#38651;&#21147;&#20837;&#26413;\&#9312;&#20837;&#26413;&#20282;&#12356;\&#38651;&#21147;&#20837;&#26413;&#36039;&#26009;&#65288;&#24179;&#25104;&#65298;&#65303;&#24180;&#24230;&#65289;H27-6-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6412;&#24193;&#33294;&#38651;&#21147;&#20837;&#26413;\&#9312;&#20837;&#26413;&#20282;&#12356;\&#38651;&#21147;&#20837;&#26413;&#36039;&#26009;&#65288;&#24179;&#25104;&#65298;&#65303;&#24180;&#24230;&#65289;H27-6-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tabSelected="1" view="pageBreakPreview" zoomScale="55" zoomScaleNormal="100" zoomScaleSheetLayoutView="55" workbookViewId="0">
      <pane ySplit="9" topLeftCell="A109" activePane="bottomLeft" state="frozenSplit"/>
      <selection activeCell="A2" sqref="A2:F2"/>
      <selection pane="bottomLeft" activeCell="J116" sqref="J116"/>
    </sheetView>
  </sheetViews>
  <sheetFormatPr defaultColWidth="9" defaultRowHeight="13.5" x14ac:dyDescent="0.4"/>
  <cols>
    <col min="1" max="1" width="6.125" style="2" customWidth="1"/>
    <col min="2" max="2" width="31.875" style="1" customWidth="1"/>
    <col min="3" max="3" width="10.125" style="1" customWidth="1"/>
    <col min="4" max="4" width="16.875" style="2" customWidth="1"/>
    <col min="5" max="5" width="9.625" style="1" customWidth="1"/>
    <col min="6" max="6" width="20" style="2" customWidth="1"/>
    <col min="7" max="7" width="19" style="1" customWidth="1"/>
    <col min="8" max="8" width="14.25" style="2" customWidth="1"/>
    <col min="9" max="9" width="16.5" style="2" customWidth="1"/>
    <col min="10" max="10" width="21.125" style="2" customWidth="1"/>
    <col min="11" max="11" width="22.875" style="2" customWidth="1"/>
    <col min="12" max="16384" width="9" style="2"/>
  </cols>
  <sheetData>
    <row r="1" spans="1:12" ht="42" customHeight="1" x14ac:dyDescent="0.4">
      <c r="A1" s="71" t="s">
        <v>0</v>
      </c>
      <c r="B1" s="71"/>
      <c r="C1" s="71"/>
      <c r="D1" s="71"/>
      <c r="E1" s="71"/>
      <c r="F1" s="71"/>
      <c r="H1" s="72" t="s">
        <v>1</v>
      </c>
      <c r="I1" s="72"/>
      <c r="J1" s="72"/>
      <c r="K1" s="72"/>
      <c r="L1" s="72"/>
    </row>
    <row r="2" spans="1:12" s="4" customFormat="1" ht="42.75" customHeight="1" x14ac:dyDescent="0.3">
      <c r="A2" s="73" t="s">
        <v>113</v>
      </c>
      <c r="B2" s="73"/>
      <c r="C2" s="73"/>
      <c r="D2" s="73"/>
      <c r="E2" s="73"/>
      <c r="F2" s="73"/>
      <c r="G2" s="3"/>
      <c r="H2" s="72"/>
      <c r="I2" s="72"/>
      <c r="J2" s="72"/>
      <c r="K2" s="72"/>
      <c r="L2" s="72"/>
    </row>
    <row r="3" spans="1:12" s="4" customFormat="1" ht="42" customHeight="1" x14ac:dyDescent="0.4">
      <c r="A3" s="74" t="s">
        <v>112</v>
      </c>
      <c r="B3" s="74"/>
      <c r="C3" s="74"/>
      <c r="D3" s="74"/>
      <c r="E3" s="74"/>
      <c r="F3" s="74"/>
      <c r="G3" s="5"/>
      <c r="H3" s="72"/>
      <c r="I3" s="72"/>
      <c r="J3" s="72"/>
      <c r="K3" s="72"/>
      <c r="L3" s="72"/>
    </row>
    <row r="4" spans="1:12" ht="42.75" customHeight="1" thickBot="1" x14ac:dyDescent="0.45">
      <c r="A4" s="75" t="s">
        <v>2</v>
      </c>
      <c r="B4" s="75"/>
      <c r="C4" s="75"/>
      <c r="D4" s="75"/>
      <c r="E4" s="75"/>
      <c r="F4" s="75"/>
      <c r="G4" s="6"/>
      <c r="H4" s="72"/>
      <c r="I4" s="72"/>
      <c r="J4" s="72"/>
      <c r="K4" s="72"/>
      <c r="L4" s="72"/>
    </row>
    <row r="5" spans="1:12" ht="17.25" customHeight="1" thickBot="1" x14ac:dyDescent="0.45">
      <c r="A5" s="76" t="s">
        <v>3</v>
      </c>
      <c r="B5" s="79" t="s">
        <v>4</v>
      </c>
      <c r="C5" s="82" t="s">
        <v>5</v>
      </c>
      <c r="D5" s="83"/>
      <c r="E5" s="83"/>
      <c r="F5" s="84"/>
      <c r="G5" s="85" t="s">
        <v>6</v>
      </c>
      <c r="H5" s="86"/>
      <c r="I5" s="86"/>
      <c r="J5" s="87"/>
      <c r="K5" s="88" t="s">
        <v>7</v>
      </c>
    </row>
    <row r="6" spans="1:12" ht="13.5" customHeight="1" x14ac:dyDescent="0.4">
      <c r="A6" s="77"/>
      <c r="B6" s="80"/>
      <c r="C6" s="66" t="s">
        <v>8</v>
      </c>
      <c r="D6" s="66" t="s">
        <v>9</v>
      </c>
      <c r="E6" s="68" t="s">
        <v>10</v>
      </c>
      <c r="F6" s="69" t="s">
        <v>11</v>
      </c>
      <c r="G6" s="69" t="s">
        <v>12</v>
      </c>
      <c r="H6" s="94"/>
      <c r="I6" s="66" t="s">
        <v>13</v>
      </c>
      <c r="J6" s="68" t="s">
        <v>14</v>
      </c>
      <c r="K6" s="89"/>
    </row>
    <row r="7" spans="1:12" ht="15" customHeight="1" x14ac:dyDescent="0.4">
      <c r="A7" s="77"/>
      <c r="B7" s="80"/>
      <c r="C7" s="67"/>
      <c r="D7" s="67"/>
      <c r="E7" s="68"/>
      <c r="F7" s="70"/>
      <c r="G7" s="70"/>
      <c r="H7" s="95"/>
      <c r="I7" s="67"/>
      <c r="J7" s="68"/>
      <c r="K7" s="89"/>
    </row>
    <row r="8" spans="1:12" ht="24" customHeight="1" x14ac:dyDescent="0.4">
      <c r="A8" s="77"/>
      <c r="B8" s="80"/>
      <c r="C8" s="7" t="s">
        <v>15</v>
      </c>
      <c r="D8" s="8" t="s">
        <v>16</v>
      </c>
      <c r="E8" s="7" t="s">
        <v>17</v>
      </c>
      <c r="F8" s="9" t="s">
        <v>18</v>
      </c>
      <c r="G8" s="90" t="s">
        <v>19</v>
      </c>
      <c r="H8" s="91"/>
      <c r="I8" s="10" t="s">
        <v>16</v>
      </c>
      <c r="J8" s="7" t="s">
        <v>20</v>
      </c>
      <c r="K8" s="7" t="s">
        <v>20</v>
      </c>
    </row>
    <row r="9" spans="1:12" ht="19.5" customHeight="1" thickBot="1" x14ac:dyDescent="0.45">
      <c r="A9" s="78"/>
      <c r="B9" s="81"/>
      <c r="C9" s="11" t="s">
        <v>21</v>
      </c>
      <c r="D9" s="11" t="s">
        <v>22</v>
      </c>
      <c r="E9" s="11" t="s">
        <v>23</v>
      </c>
      <c r="F9" s="11" t="s">
        <v>24</v>
      </c>
      <c r="G9" s="92" t="s">
        <v>25</v>
      </c>
      <c r="H9" s="93"/>
      <c r="I9" s="11" t="s">
        <v>26</v>
      </c>
      <c r="J9" s="11" t="s">
        <v>27</v>
      </c>
      <c r="K9" s="12" t="s">
        <v>28</v>
      </c>
    </row>
    <row r="10" spans="1:12" ht="15.95" customHeight="1" x14ac:dyDescent="0.4">
      <c r="A10" s="99">
        <v>1</v>
      </c>
      <c r="B10" s="112" t="s">
        <v>29</v>
      </c>
      <c r="C10" s="114">
        <v>227</v>
      </c>
      <c r="D10" s="115"/>
      <c r="E10" s="116">
        <v>100</v>
      </c>
      <c r="F10" s="117">
        <f>12*ROUNDDOWN(C10*D10*((185-E10)/100),2)</f>
        <v>0</v>
      </c>
      <c r="G10" s="13" t="s">
        <v>30</v>
      </c>
      <c r="H10" s="14">
        <v>81101</v>
      </c>
      <c r="I10" s="15"/>
      <c r="J10" s="16">
        <f>ROUNDDOWN(H10*I10,2)</f>
        <v>0</v>
      </c>
      <c r="K10" s="96">
        <f>SUM(J10:J11,F10)</f>
        <v>0</v>
      </c>
    </row>
    <row r="11" spans="1:12" ht="15.95" customHeight="1" x14ac:dyDescent="0.4">
      <c r="A11" s="111"/>
      <c r="B11" s="113"/>
      <c r="C11" s="102"/>
      <c r="D11" s="104"/>
      <c r="E11" s="106"/>
      <c r="F11" s="118"/>
      <c r="G11" s="17" t="s">
        <v>31</v>
      </c>
      <c r="H11" s="18">
        <v>180681</v>
      </c>
      <c r="I11" s="19"/>
      <c r="J11" s="20">
        <f>ROUNDDOWN(H11*I11,2)</f>
        <v>0</v>
      </c>
      <c r="K11" s="97"/>
    </row>
    <row r="12" spans="1:12" ht="15.95" customHeight="1" x14ac:dyDescent="0.4">
      <c r="A12" s="98">
        <f>A10+1</f>
        <v>2</v>
      </c>
      <c r="B12" s="100" t="s">
        <v>32</v>
      </c>
      <c r="C12" s="102">
        <v>86</v>
      </c>
      <c r="D12" s="104"/>
      <c r="E12" s="106">
        <v>100</v>
      </c>
      <c r="F12" s="108">
        <f>12*ROUNDDOWN(C12*D12*((185-E12)/100),2)</f>
        <v>0</v>
      </c>
      <c r="G12" s="21" t="s">
        <v>30</v>
      </c>
      <c r="H12" s="22">
        <v>33181</v>
      </c>
      <c r="I12" s="23"/>
      <c r="J12" s="23">
        <f>ROUNDDOWN(H12*I12,2)</f>
        <v>0</v>
      </c>
      <c r="K12" s="110">
        <f>SUM(J12:J13,F12)</f>
        <v>0</v>
      </c>
    </row>
    <row r="13" spans="1:12" ht="15.95" customHeight="1" x14ac:dyDescent="0.4">
      <c r="A13" s="99"/>
      <c r="B13" s="101"/>
      <c r="C13" s="103"/>
      <c r="D13" s="105"/>
      <c r="E13" s="107"/>
      <c r="F13" s="109"/>
      <c r="G13" s="17" t="s">
        <v>31</v>
      </c>
      <c r="H13" s="18">
        <v>75855</v>
      </c>
      <c r="I13" s="19"/>
      <c r="J13" s="20">
        <f>ROUNDDOWN(H13*I13,2)</f>
        <v>0</v>
      </c>
      <c r="K13" s="97"/>
    </row>
    <row r="14" spans="1:12" ht="15.95" customHeight="1" x14ac:dyDescent="0.4">
      <c r="A14" s="98">
        <f>A12+1</f>
        <v>3</v>
      </c>
      <c r="B14" s="100" t="s">
        <v>33</v>
      </c>
      <c r="C14" s="102">
        <v>175</v>
      </c>
      <c r="D14" s="104"/>
      <c r="E14" s="106">
        <v>100</v>
      </c>
      <c r="F14" s="108">
        <f>12*ROUNDDOWN(C14*D14*((185-E14)/100),2)</f>
        <v>0</v>
      </c>
      <c r="G14" s="24" t="s">
        <v>30</v>
      </c>
      <c r="H14" s="22">
        <v>74262</v>
      </c>
      <c r="I14" s="23"/>
      <c r="J14" s="23">
        <f t="shared" ref="J14:J77" si="0">ROUNDDOWN(H14*I14,2)</f>
        <v>0</v>
      </c>
      <c r="K14" s="110">
        <f>SUM(J14:J15,F14)</f>
        <v>0</v>
      </c>
    </row>
    <row r="15" spans="1:12" ht="15.95" customHeight="1" x14ac:dyDescent="0.4">
      <c r="A15" s="99"/>
      <c r="B15" s="101"/>
      <c r="C15" s="103"/>
      <c r="D15" s="105"/>
      <c r="E15" s="107"/>
      <c r="F15" s="109"/>
      <c r="G15" s="25" t="s">
        <v>31</v>
      </c>
      <c r="H15" s="26">
        <v>168978</v>
      </c>
      <c r="I15" s="19"/>
      <c r="J15" s="20">
        <f t="shared" si="0"/>
        <v>0</v>
      </c>
      <c r="K15" s="97"/>
    </row>
    <row r="16" spans="1:12" ht="15.95" customHeight="1" x14ac:dyDescent="0.4">
      <c r="A16" s="98">
        <f>A14+1</f>
        <v>4</v>
      </c>
      <c r="B16" s="100" t="s">
        <v>34</v>
      </c>
      <c r="C16" s="102">
        <v>137</v>
      </c>
      <c r="D16" s="104"/>
      <c r="E16" s="106">
        <v>100</v>
      </c>
      <c r="F16" s="108">
        <f>12*ROUNDDOWN(C16*D16*((185-E16)/100),2)</f>
        <v>0</v>
      </c>
      <c r="G16" s="24" t="s">
        <v>30</v>
      </c>
      <c r="H16" s="22">
        <v>62300</v>
      </c>
      <c r="I16" s="27"/>
      <c r="J16" s="23">
        <f t="shared" si="0"/>
        <v>0</v>
      </c>
      <c r="K16" s="110">
        <f>SUM(J16:J17,F16)</f>
        <v>0</v>
      </c>
    </row>
    <row r="17" spans="1:11" ht="15.95" customHeight="1" x14ac:dyDescent="0.4">
      <c r="A17" s="99"/>
      <c r="B17" s="101"/>
      <c r="C17" s="103"/>
      <c r="D17" s="105"/>
      <c r="E17" s="107"/>
      <c r="F17" s="109"/>
      <c r="G17" s="25" t="s">
        <v>31</v>
      </c>
      <c r="H17" s="26">
        <v>146035</v>
      </c>
      <c r="I17" s="28"/>
      <c r="J17" s="20">
        <f t="shared" si="0"/>
        <v>0</v>
      </c>
      <c r="K17" s="97"/>
    </row>
    <row r="18" spans="1:11" ht="15.95" customHeight="1" x14ac:dyDescent="0.4">
      <c r="A18" s="98">
        <f>A16+1</f>
        <v>5</v>
      </c>
      <c r="B18" s="100" t="s">
        <v>35</v>
      </c>
      <c r="C18" s="102">
        <v>146</v>
      </c>
      <c r="D18" s="104"/>
      <c r="E18" s="106">
        <v>100</v>
      </c>
      <c r="F18" s="108">
        <f>12*ROUNDDOWN(C18*D18*((185-E18)/100),2)</f>
        <v>0</v>
      </c>
      <c r="G18" s="24" t="s">
        <v>30</v>
      </c>
      <c r="H18" s="22">
        <v>49063</v>
      </c>
      <c r="I18" s="27"/>
      <c r="J18" s="23">
        <f t="shared" si="0"/>
        <v>0</v>
      </c>
      <c r="K18" s="110">
        <f>SUM(J18:J19,F18)</f>
        <v>0</v>
      </c>
    </row>
    <row r="19" spans="1:11" ht="15.95" customHeight="1" x14ac:dyDescent="0.4">
      <c r="A19" s="99"/>
      <c r="B19" s="101"/>
      <c r="C19" s="103"/>
      <c r="D19" s="105"/>
      <c r="E19" s="107"/>
      <c r="F19" s="109"/>
      <c r="G19" s="25" t="s">
        <v>31</v>
      </c>
      <c r="H19" s="26">
        <v>123645</v>
      </c>
      <c r="I19" s="28"/>
      <c r="J19" s="20">
        <f t="shared" si="0"/>
        <v>0</v>
      </c>
      <c r="K19" s="97"/>
    </row>
    <row r="20" spans="1:11" ht="15.95" customHeight="1" x14ac:dyDescent="0.4">
      <c r="A20" s="98">
        <f>A18+1</f>
        <v>6</v>
      </c>
      <c r="B20" s="100" t="s">
        <v>36</v>
      </c>
      <c r="C20" s="102">
        <v>146</v>
      </c>
      <c r="D20" s="104"/>
      <c r="E20" s="106">
        <v>100</v>
      </c>
      <c r="F20" s="108">
        <f>12*ROUNDDOWN(C20*D20*((185-E20)/100),2)</f>
        <v>0</v>
      </c>
      <c r="G20" s="24" t="s">
        <v>30</v>
      </c>
      <c r="H20" s="29">
        <v>56858</v>
      </c>
      <c r="I20" s="27"/>
      <c r="J20" s="23">
        <f t="shared" si="0"/>
        <v>0</v>
      </c>
      <c r="K20" s="110">
        <f>SUM(J20:J21,F20)</f>
        <v>0</v>
      </c>
    </row>
    <row r="21" spans="1:11" ht="15.95" customHeight="1" x14ac:dyDescent="0.4">
      <c r="A21" s="99"/>
      <c r="B21" s="101"/>
      <c r="C21" s="103"/>
      <c r="D21" s="105"/>
      <c r="E21" s="107"/>
      <c r="F21" s="109"/>
      <c r="G21" s="25" t="s">
        <v>31</v>
      </c>
      <c r="H21" s="30">
        <v>134321</v>
      </c>
      <c r="I21" s="28"/>
      <c r="J21" s="20">
        <f t="shared" si="0"/>
        <v>0</v>
      </c>
      <c r="K21" s="97"/>
    </row>
    <row r="22" spans="1:11" ht="15.95" customHeight="1" x14ac:dyDescent="0.4">
      <c r="A22" s="98">
        <f>A20+1</f>
        <v>7</v>
      </c>
      <c r="B22" s="100" t="s">
        <v>37</v>
      </c>
      <c r="C22" s="102">
        <v>135</v>
      </c>
      <c r="D22" s="104"/>
      <c r="E22" s="106">
        <v>100</v>
      </c>
      <c r="F22" s="108">
        <f>12*ROUNDDOWN(C22*D22*((185-E22)/100),2)</f>
        <v>0</v>
      </c>
      <c r="G22" s="31" t="s">
        <v>30</v>
      </c>
      <c r="H22" s="32">
        <v>60902</v>
      </c>
      <c r="I22" s="27"/>
      <c r="J22" s="23">
        <f t="shared" si="0"/>
        <v>0</v>
      </c>
      <c r="K22" s="110">
        <f>SUM(J22:J23,F22)</f>
        <v>0</v>
      </c>
    </row>
    <row r="23" spans="1:11" ht="15.95" customHeight="1" x14ac:dyDescent="0.4">
      <c r="A23" s="99"/>
      <c r="B23" s="101"/>
      <c r="C23" s="103"/>
      <c r="D23" s="105"/>
      <c r="E23" s="107"/>
      <c r="F23" s="109"/>
      <c r="G23" s="33" t="s">
        <v>31</v>
      </c>
      <c r="H23" s="18">
        <v>133037</v>
      </c>
      <c r="I23" s="28"/>
      <c r="J23" s="20">
        <f t="shared" si="0"/>
        <v>0</v>
      </c>
      <c r="K23" s="97"/>
    </row>
    <row r="24" spans="1:11" ht="15.95" customHeight="1" x14ac:dyDescent="0.4">
      <c r="A24" s="98">
        <f>A22+1</f>
        <v>8</v>
      </c>
      <c r="B24" s="100" t="s">
        <v>38</v>
      </c>
      <c r="C24" s="102">
        <v>156</v>
      </c>
      <c r="D24" s="104"/>
      <c r="E24" s="106">
        <v>100</v>
      </c>
      <c r="F24" s="108">
        <f>12*ROUNDDOWN(C24*D24*((185-E24)/100),2)</f>
        <v>0</v>
      </c>
      <c r="G24" s="34" t="s">
        <v>30</v>
      </c>
      <c r="H24" s="22">
        <v>45119</v>
      </c>
      <c r="I24" s="16"/>
      <c r="J24" s="23">
        <f t="shared" si="0"/>
        <v>0</v>
      </c>
      <c r="K24" s="110">
        <f>SUM(J24:J25,F24)</f>
        <v>0</v>
      </c>
    </row>
    <row r="25" spans="1:11" ht="15.95" customHeight="1" x14ac:dyDescent="0.4">
      <c r="A25" s="99"/>
      <c r="B25" s="101"/>
      <c r="C25" s="103"/>
      <c r="D25" s="105"/>
      <c r="E25" s="107"/>
      <c r="F25" s="109"/>
      <c r="G25" s="17" t="s">
        <v>31</v>
      </c>
      <c r="H25" s="26">
        <v>102591</v>
      </c>
      <c r="I25" s="19"/>
      <c r="J25" s="20">
        <f t="shared" si="0"/>
        <v>0</v>
      </c>
      <c r="K25" s="97"/>
    </row>
    <row r="26" spans="1:11" ht="15.95" customHeight="1" x14ac:dyDescent="0.4">
      <c r="A26" s="98">
        <f>A24+1</f>
        <v>9</v>
      </c>
      <c r="B26" s="100" t="s">
        <v>39</v>
      </c>
      <c r="C26" s="102">
        <v>98</v>
      </c>
      <c r="D26" s="104"/>
      <c r="E26" s="106">
        <v>100</v>
      </c>
      <c r="F26" s="108">
        <f>12*ROUNDDOWN(C26*D26*((185-E26)/100),2)</f>
        <v>0</v>
      </c>
      <c r="G26" s="21" t="s">
        <v>30</v>
      </c>
      <c r="H26" s="22">
        <v>35462</v>
      </c>
      <c r="I26" s="23"/>
      <c r="J26" s="23">
        <f t="shared" si="0"/>
        <v>0</v>
      </c>
      <c r="K26" s="110">
        <f>SUM(J26:J27,F26)</f>
        <v>0</v>
      </c>
    </row>
    <row r="27" spans="1:11" ht="15.95" customHeight="1" x14ac:dyDescent="0.4">
      <c r="A27" s="99"/>
      <c r="B27" s="101"/>
      <c r="C27" s="103"/>
      <c r="D27" s="105"/>
      <c r="E27" s="107"/>
      <c r="F27" s="109"/>
      <c r="G27" s="35" t="s">
        <v>31</v>
      </c>
      <c r="H27" s="26">
        <v>90591</v>
      </c>
      <c r="I27" s="20"/>
      <c r="J27" s="20">
        <f t="shared" si="0"/>
        <v>0</v>
      </c>
      <c r="K27" s="97"/>
    </row>
    <row r="28" spans="1:11" ht="15.95" customHeight="1" x14ac:dyDescent="0.4">
      <c r="A28" s="98">
        <f>A26+1</f>
        <v>10</v>
      </c>
      <c r="B28" s="100" t="s">
        <v>40</v>
      </c>
      <c r="C28" s="102">
        <v>176</v>
      </c>
      <c r="D28" s="104"/>
      <c r="E28" s="106">
        <v>100</v>
      </c>
      <c r="F28" s="108">
        <f>12*ROUNDDOWN(C28*D28*((185-E28)/100),2)</f>
        <v>0</v>
      </c>
      <c r="G28" s="21" t="s">
        <v>30</v>
      </c>
      <c r="H28" s="22">
        <v>68643</v>
      </c>
      <c r="I28" s="23"/>
      <c r="J28" s="23">
        <f t="shared" si="0"/>
        <v>0</v>
      </c>
      <c r="K28" s="110">
        <f>SUM(J28:J29,F28)</f>
        <v>0</v>
      </c>
    </row>
    <row r="29" spans="1:11" ht="15.95" customHeight="1" x14ac:dyDescent="0.4">
      <c r="A29" s="99"/>
      <c r="B29" s="101"/>
      <c r="C29" s="103"/>
      <c r="D29" s="105"/>
      <c r="E29" s="107"/>
      <c r="F29" s="109"/>
      <c r="G29" s="35" t="s">
        <v>31</v>
      </c>
      <c r="H29" s="26">
        <v>162576</v>
      </c>
      <c r="I29" s="20"/>
      <c r="J29" s="20">
        <f t="shared" si="0"/>
        <v>0</v>
      </c>
      <c r="K29" s="97"/>
    </row>
    <row r="30" spans="1:11" ht="15.95" customHeight="1" x14ac:dyDescent="0.4">
      <c r="A30" s="98">
        <f>A28+1</f>
        <v>11</v>
      </c>
      <c r="B30" s="100" t="s">
        <v>41</v>
      </c>
      <c r="C30" s="102">
        <v>181</v>
      </c>
      <c r="D30" s="104"/>
      <c r="E30" s="106">
        <v>100</v>
      </c>
      <c r="F30" s="108">
        <f>12*ROUNDDOWN(C30*D30*((185-E30)/100),2)</f>
        <v>0</v>
      </c>
      <c r="G30" s="36" t="s">
        <v>30</v>
      </c>
      <c r="H30" s="22">
        <v>66729</v>
      </c>
      <c r="I30" s="23"/>
      <c r="J30" s="23">
        <f t="shared" si="0"/>
        <v>0</v>
      </c>
      <c r="K30" s="110">
        <f>SUM(J30:J31,F30)</f>
        <v>0</v>
      </c>
    </row>
    <row r="31" spans="1:11" ht="15.95" customHeight="1" x14ac:dyDescent="0.4">
      <c r="A31" s="99"/>
      <c r="B31" s="101"/>
      <c r="C31" s="103"/>
      <c r="D31" s="105"/>
      <c r="E31" s="107"/>
      <c r="F31" s="109"/>
      <c r="G31" s="37" t="s">
        <v>31</v>
      </c>
      <c r="H31" s="26">
        <v>144960</v>
      </c>
      <c r="I31" s="20"/>
      <c r="J31" s="20">
        <f t="shared" si="0"/>
        <v>0</v>
      </c>
      <c r="K31" s="97"/>
    </row>
    <row r="32" spans="1:11" ht="15.95" customHeight="1" x14ac:dyDescent="0.4">
      <c r="A32" s="98">
        <f>A30+1</f>
        <v>12</v>
      </c>
      <c r="B32" s="100" t="s">
        <v>42</v>
      </c>
      <c r="C32" s="102">
        <v>110</v>
      </c>
      <c r="D32" s="104"/>
      <c r="E32" s="106">
        <v>100</v>
      </c>
      <c r="F32" s="108">
        <f>12*ROUNDDOWN(C32*D32*((185-E32)/100),2)</f>
        <v>0</v>
      </c>
      <c r="G32" s="36" t="s">
        <v>30</v>
      </c>
      <c r="H32" s="22">
        <v>39900</v>
      </c>
      <c r="I32" s="23"/>
      <c r="J32" s="23">
        <f t="shared" si="0"/>
        <v>0</v>
      </c>
      <c r="K32" s="110">
        <f>SUM(J32:J33,F32)</f>
        <v>0</v>
      </c>
    </row>
    <row r="33" spans="1:11" ht="15.95" customHeight="1" x14ac:dyDescent="0.4">
      <c r="A33" s="99"/>
      <c r="B33" s="101"/>
      <c r="C33" s="103"/>
      <c r="D33" s="105"/>
      <c r="E33" s="107"/>
      <c r="F33" s="109"/>
      <c r="G33" s="37" t="s">
        <v>31</v>
      </c>
      <c r="H33" s="26">
        <v>93472</v>
      </c>
      <c r="I33" s="20"/>
      <c r="J33" s="20">
        <f t="shared" si="0"/>
        <v>0</v>
      </c>
      <c r="K33" s="97"/>
    </row>
    <row r="34" spans="1:11" ht="15.95" customHeight="1" x14ac:dyDescent="0.4">
      <c r="A34" s="98">
        <f>A32+1</f>
        <v>13</v>
      </c>
      <c r="B34" s="100" t="s">
        <v>43</v>
      </c>
      <c r="C34" s="102">
        <v>245</v>
      </c>
      <c r="D34" s="104"/>
      <c r="E34" s="106">
        <v>100</v>
      </c>
      <c r="F34" s="108">
        <f>12*ROUNDDOWN(C34*D34*((185-E34)/100),2)</f>
        <v>0</v>
      </c>
      <c r="G34" s="36" t="s">
        <v>30</v>
      </c>
      <c r="H34" s="22">
        <v>74775</v>
      </c>
      <c r="I34" s="23"/>
      <c r="J34" s="23">
        <f t="shared" si="0"/>
        <v>0</v>
      </c>
      <c r="K34" s="110">
        <f>SUM(J34:J35,F34)</f>
        <v>0</v>
      </c>
    </row>
    <row r="35" spans="1:11" ht="15.95" customHeight="1" x14ac:dyDescent="0.4">
      <c r="A35" s="99"/>
      <c r="B35" s="101"/>
      <c r="C35" s="103"/>
      <c r="D35" s="105"/>
      <c r="E35" s="107"/>
      <c r="F35" s="109"/>
      <c r="G35" s="37" t="s">
        <v>31</v>
      </c>
      <c r="H35" s="26">
        <v>174075</v>
      </c>
      <c r="I35" s="20"/>
      <c r="J35" s="20">
        <f t="shared" si="0"/>
        <v>0</v>
      </c>
      <c r="K35" s="97"/>
    </row>
    <row r="36" spans="1:11" ht="15.95" customHeight="1" x14ac:dyDescent="0.4">
      <c r="A36" s="98">
        <f>A34+1</f>
        <v>14</v>
      </c>
      <c r="B36" s="100" t="s">
        <v>44</v>
      </c>
      <c r="C36" s="102">
        <v>224</v>
      </c>
      <c r="D36" s="104"/>
      <c r="E36" s="106">
        <v>100</v>
      </c>
      <c r="F36" s="108">
        <f>12*ROUNDDOWN(C36*D36*((185-E36)/100),2)</f>
        <v>0</v>
      </c>
      <c r="G36" s="36" t="s">
        <v>30</v>
      </c>
      <c r="H36" s="22">
        <v>53110</v>
      </c>
      <c r="I36" s="23"/>
      <c r="J36" s="23">
        <f t="shared" si="0"/>
        <v>0</v>
      </c>
      <c r="K36" s="110">
        <f>SUM(J36:J37,F36)</f>
        <v>0</v>
      </c>
    </row>
    <row r="37" spans="1:11" ht="15.95" customHeight="1" x14ac:dyDescent="0.4">
      <c r="A37" s="99"/>
      <c r="B37" s="101"/>
      <c r="C37" s="103"/>
      <c r="D37" s="105"/>
      <c r="E37" s="107"/>
      <c r="F37" s="109"/>
      <c r="G37" s="37" t="s">
        <v>31</v>
      </c>
      <c r="H37" s="26">
        <v>132454</v>
      </c>
      <c r="I37" s="20"/>
      <c r="J37" s="20">
        <f t="shared" si="0"/>
        <v>0</v>
      </c>
      <c r="K37" s="97"/>
    </row>
    <row r="38" spans="1:11" ht="15.95" customHeight="1" x14ac:dyDescent="0.4">
      <c r="A38" s="98">
        <f>A36+1</f>
        <v>15</v>
      </c>
      <c r="B38" s="119" t="s">
        <v>45</v>
      </c>
      <c r="C38" s="102">
        <v>128</v>
      </c>
      <c r="D38" s="104"/>
      <c r="E38" s="106">
        <v>100</v>
      </c>
      <c r="F38" s="108">
        <f>12*ROUNDDOWN(C38*D38*((185-E38)/100),2)</f>
        <v>0</v>
      </c>
      <c r="G38" s="36" t="s">
        <v>30</v>
      </c>
      <c r="H38" s="22">
        <v>40285</v>
      </c>
      <c r="I38" s="23"/>
      <c r="J38" s="23">
        <f t="shared" si="0"/>
        <v>0</v>
      </c>
      <c r="K38" s="110">
        <f>SUM(J38:J39,F38)</f>
        <v>0</v>
      </c>
    </row>
    <row r="39" spans="1:11" ht="15.95" customHeight="1" x14ac:dyDescent="0.4">
      <c r="A39" s="99"/>
      <c r="B39" s="120"/>
      <c r="C39" s="103"/>
      <c r="D39" s="105"/>
      <c r="E39" s="107"/>
      <c r="F39" s="109"/>
      <c r="G39" s="37" t="s">
        <v>31</v>
      </c>
      <c r="H39" s="26">
        <v>100497</v>
      </c>
      <c r="I39" s="20"/>
      <c r="J39" s="20">
        <f t="shared" si="0"/>
        <v>0</v>
      </c>
      <c r="K39" s="97"/>
    </row>
    <row r="40" spans="1:11" ht="15.95" customHeight="1" x14ac:dyDescent="0.4">
      <c r="A40" s="98">
        <f>A38+1</f>
        <v>16</v>
      </c>
      <c r="B40" s="100" t="s">
        <v>46</v>
      </c>
      <c r="C40" s="102">
        <v>153</v>
      </c>
      <c r="D40" s="104"/>
      <c r="E40" s="106">
        <v>100</v>
      </c>
      <c r="F40" s="108">
        <f>12*ROUNDDOWN(C40*D40*((185-E40)/100),2)</f>
        <v>0</v>
      </c>
      <c r="G40" s="36" t="s">
        <v>30</v>
      </c>
      <c r="H40" s="22">
        <v>54580</v>
      </c>
      <c r="I40" s="23"/>
      <c r="J40" s="23">
        <f t="shared" si="0"/>
        <v>0</v>
      </c>
      <c r="K40" s="110">
        <f>SUM(J40:J41,F40)</f>
        <v>0</v>
      </c>
    </row>
    <row r="41" spans="1:11" ht="15.95" customHeight="1" x14ac:dyDescent="0.4">
      <c r="A41" s="99"/>
      <c r="B41" s="101"/>
      <c r="C41" s="103"/>
      <c r="D41" s="105"/>
      <c r="E41" s="107"/>
      <c r="F41" s="109"/>
      <c r="G41" s="37" t="s">
        <v>31</v>
      </c>
      <c r="H41" s="26">
        <v>131134</v>
      </c>
      <c r="I41" s="20"/>
      <c r="J41" s="20">
        <f t="shared" si="0"/>
        <v>0</v>
      </c>
      <c r="K41" s="97"/>
    </row>
    <row r="42" spans="1:11" ht="15.95" customHeight="1" x14ac:dyDescent="0.4">
      <c r="A42" s="98">
        <f>A40+1</f>
        <v>17</v>
      </c>
      <c r="B42" s="100" t="s">
        <v>47</v>
      </c>
      <c r="C42" s="102">
        <v>149</v>
      </c>
      <c r="D42" s="104"/>
      <c r="E42" s="106">
        <v>100</v>
      </c>
      <c r="F42" s="108">
        <f>12*ROUNDDOWN(C42*D42*((185-E42)/100),2)</f>
        <v>0</v>
      </c>
      <c r="G42" s="36" t="s">
        <v>30</v>
      </c>
      <c r="H42" s="22">
        <v>51834</v>
      </c>
      <c r="I42" s="23"/>
      <c r="J42" s="23">
        <f t="shared" si="0"/>
        <v>0</v>
      </c>
      <c r="K42" s="110">
        <f>SUM(J42:J43,F42)</f>
        <v>0</v>
      </c>
    </row>
    <row r="43" spans="1:11" ht="15.95" customHeight="1" x14ac:dyDescent="0.4">
      <c r="A43" s="99"/>
      <c r="B43" s="101"/>
      <c r="C43" s="103"/>
      <c r="D43" s="105"/>
      <c r="E43" s="107"/>
      <c r="F43" s="109"/>
      <c r="G43" s="37" t="s">
        <v>31</v>
      </c>
      <c r="H43" s="26">
        <v>103584</v>
      </c>
      <c r="I43" s="20"/>
      <c r="J43" s="20">
        <f t="shared" si="0"/>
        <v>0</v>
      </c>
      <c r="K43" s="97"/>
    </row>
    <row r="44" spans="1:11" ht="15.95" customHeight="1" x14ac:dyDescent="0.4">
      <c r="A44" s="98">
        <f>A42+1</f>
        <v>18</v>
      </c>
      <c r="B44" s="100" t="s">
        <v>48</v>
      </c>
      <c r="C44" s="102">
        <v>134</v>
      </c>
      <c r="D44" s="104"/>
      <c r="E44" s="106">
        <v>100</v>
      </c>
      <c r="F44" s="108">
        <f>12*ROUNDDOWN(C44*D44*((185-E44)/100),2)</f>
        <v>0</v>
      </c>
      <c r="G44" s="36" t="s">
        <v>30</v>
      </c>
      <c r="H44" s="22">
        <v>45177</v>
      </c>
      <c r="I44" s="23"/>
      <c r="J44" s="23">
        <f t="shared" si="0"/>
        <v>0</v>
      </c>
      <c r="K44" s="110">
        <f>SUM(J44:J45,F44)</f>
        <v>0</v>
      </c>
    </row>
    <row r="45" spans="1:11" ht="15.95" customHeight="1" x14ac:dyDescent="0.4">
      <c r="A45" s="99"/>
      <c r="B45" s="101"/>
      <c r="C45" s="103"/>
      <c r="D45" s="105"/>
      <c r="E45" s="107"/>
      <c r="F45" s="109"/>
      <c r="G45" s="37" t="s">
        <v>31</v>
      </c>
      <c r="H45" s="26">
        <v>84681</v>
      </c>
      <c r="I45" s="20"/>
      <c r="J45" s="20">
        <f t="shared" si="0"/>
        <v>0</v>
      </c>
      <c r="K45" s="97"/>
    </row>
    <row r="46" spans="1:11" ht="15.95" customHeight="1" x14ac:dyDescent="0.4">
      <c r="A46" s="98">
        <f>A44+1</f>
        <v>19</v>
      </c>
      <c r="B46" s="100" t="s">
        <v>49</v>
      </c>
      <c r="C46" s="102">
        <v>68</v>
      </c>
      <c r="D46" s="104"/>
      <c r="E46" s="106">
        <v>100</v>
      </c>
      <c r="F46" s="108">
        <f>12*ROUNDDOWN(C46*D46*((185-E46)/100),2)</f>
        <v>0</v>
      </c>
      <c r="G46" s="36" t="s">
        <v>30</v>
      </c>
      <c r="H46" s="22">
        <v>22310</v>
      </c>
      <c r="I46" s="23"/>
      <c r="J46" s="23">
        <f t="shared" si="0"/>
        <v>0</v>
      </c>
      <c r="K46" s="110">
        <f>SUM(J46:J47,F46)</f>
        <v>0</v>
      </c>
    </row>
    <row r="47" spans="1:11" ht="15.95" customHeight="1" x14ac:dyDescent="0.4">
      <c r="A47" s="99"/>
      <c r="B47" s="101"/>
      <c r="C47" s="103"/>
      <c r="D47" s="105"/>
      <c r="E47" s="107"/>
      <c r="F47" s="109"/>
      <c r="G47" s="37" t="s">
        <v>31</v>
      </c>
      <c r="H47" s="26">
        <v>53368</v>
      </c>
      <c r="I47" s="20"/>
      <c r="J47" s="20">
        <f t="shared" si="0"/>
        <v>0</v>
      </c>
      <c r="K47" s="97"/>
    </row>
    <row r="48" spans="1:11" ht="15.95" customHeight="1" x14ac:dyDescent="0.4">
      <c r="A48" s="98">
        <f>A46+1</f>
        <v>20</v>
      </c>
      <c r="B48" s="100" t="s">
        <v>50</v>
      </c>
      <c r="C48" s="102">
        <v>66</v>
      </c>
      <c r="D48" s="104"/>
      <c r="E48" s="106">
        <v>100</v>
      </c>
      <c r="F48" s="108">
        <f>12*ROUNDDOWN(C48*D48*((185-E48)/100),2)</f>
        <v>0</v>
      </c>
      <c r="G48" s="36" t="s">
        <v>30</v>
      </c>
      <c r="H48" s="22">
        <v>22540</v>
      </c>
      <c r="I48" s="23"/>
      <c r="J48" s="23">
        <f t="shared" si="0"/>
        <v>0</v>
      </c>
      <c r="K48" s="110">
        <f>SUM(J48:J49,F48)</f>
        <v>0</v>
      </c>
    </row>
    <row r="49" spans="1:11" ht="15.95" customHeight="1" x14ac:dyDescent="0.4">
      <c r="A49" s="99"/>
      <c r="B49" s="101"/>
      <c r="C49" s="103"/>
      <c r="D49" s="105"/>
      <c r="E49" s="107"/>
      <c r="F49" s="109"/>
      <c r="G49" s="37" t="s">
        <v>31</v>
      </c>
      <c r="H49" s="26">
        <v>58915</v>
      </c>
      <c r="I49" s="20"/>
      <c r="J49" s="20">
        <f t="shared" si="0"/>
        <v>0</v>
      </c>
      <c r="K49" s="97"/>
    </row>
    <row r="50" spans="1:11" ht="15.95" customHeight="1" x14ac:dyDescent="0.4">
      <c r="A50" s="98">
        <f>A48+1</f>
        <v>21</v>
      </c>
      <c r="B50" s="100" t="s">
        <v>51</v>
      </c>
      <c r="C50" s="102">
        <v>122</v>
      </c>
      <c r="D50" s="104"/>
      <c r="E50" s="106">
        <v>100</v>
      </c>
      <c r="F50" s="108">
        <f>12*ROUNDDOWN(C50*D50*((185-E50)/100),2)</f>
        <v>0</v>
      </c>
      <c r="G50" s="36" t="s">
        <v>30</v>
      </c>
      <c r="H50" s="22">
        <v>49298</v>
      </c>
      <c r="I50" s="23"/>
      <c r="J50" s="23">
        <f t="shared" si="0"/>
        <v>0</v>
      </c>
      <c r="K50" s="110">
        <f>SUM(J50:J51,F50)</f>
        <v>0</v>
      </c>
    </row>
    <row r="51" spans="1:11" ht="15.95" customHeight="1" x14ac:dyDescent="0.4">
      <c r="A51" s="99"/>
      <c r="B51" s="101"/>
      <c r="C51" s="103"/>
      <c r="D51" s="105"/>
      <c r="E51" s="107"/>
      <c r="F51" s="109"/>
      <c r="G51" s="37" t="s">
        <v>31</v>
      </c>
      <c r="H51" s="26">
        <v>109038</v>
      </c>
      <c r="I51" s="20"/>
      <c r="J51" s="20">
        <f t="shared" si="0"/>
        <v>0</v>
      </c>
      <c r="K51" s="97"/>
    </row>
    <row r="52" spans="1:11" ht="15.95" customHeight="1" x14ac:dyDescent="0.4">
      <c r="A52" s="98">
        <f>A50+1</f>
        <v>22</v>
      </c>
      <c r="B52" s="100" t="s">
        <v>52</v>
      </c>
      <c r="C52" s="102">
        <v>174</v>
      </c>
      <c r="D52" s="104"/>
      <c r="E52" s="106">
        <v>100</v>
      </c>
      <c r="F52" s="108">
        <f>12*ROUNDDOWN(C52*D52*((185-E52)/100),2)</f>
        <v>0</v>
      </c>
      <c r="G52" s="36" t="s">
        <v>30</v>
      </c>
      <c r="H52" s="22">
        <v>66625</v>
      </c>
      <c r="I52" s="23"/>
      <c r="J52" s="23">
        <f t="shared" si="0"/>
        <v>0</v>
      </c>
      <c r="K52" s="110">
        <f>SUM(J52:J53,F52)</f>
        <v>0</v>
      </c>
    </row>
    <row r="53" spans="1:11" ht="15.95" customHeight="1" x14ac:dyDescent="0.4">
      <c r="A53" s="99"/>
      <c r="B53" s="101"/>
      <c r="C53" s="103"/>
      <c r="D53" s="105"/>
      <c r="E53" s="107"/>
      <c r="F53" s="109"/>
      <c r="G53" s="37" t="s">
        <v>31</v>
      </c>
      <c r="H53" s="26">
        <v>167425</v>
      </c>
      <c r="I53" s="20"/>
      <c r="J53" s="20">
        <f t="shared" si="0"/>
        <v>0</v>
      </c>
      <c r="K53" s="97"/>
    </row>
    <row r="54" spans="1:11" ht="15.95" customHeight="1" x14ac:dyDescent="0.4">
      <c r="A54" s="98">
        <f>A52+1</f>
        <v>23</v>
      </c>
      <c r="B54" s="100" t="s">
        <v>53</v>
      </c>
      <c r="C54" s="102">
        <v>127</v>
      </c>
      <c r="D54" s="104"/>
      <c r="E54" s="106">
        <v>100</v>
      </c>
      <c r="F54" s="108">
        <f>12*ROUNDDOWN(C54*D54*((185-E54)/100),2)</f>
        <v>0</v>
      </c>
      <c r="G54" s="36" t="s">
        <v>30</v>
      </c>
      <c r="H54" s="22">
        <v>53773</v>
      </c>
      <c r="I54" s="23"/>
      <c r="J54" s="23">
        <f t="shared" si="0"/>
        <v>0</v>
      </c>
      <c r="K54" s="110">
        <f>SUM(J54:J55,F54)</f>
        <v>0</v>
      </c>
    </row>
    <row r="55" spans="1:11" ht="15.95" customHeight="1" x14ac:dyDescent="0.4">
      <c r="A55" s="99"/>
      <c r="B55" s="101"/>
      <c r="C55" s="103"/>
      <c r="D55" s="105"/>
      <c r="E55" s="107"/>
      <c r="F55" s="109"/>
      <c r="G55" s="37" t="s">
        <v>31</v>
      </c>
      <c r="H55" s="26">
        <v>129809</v>
      </c>
      <c r="I55" s="20"/>
      <c r="J55" s="20">
        <f t="shared" si="0"/>
        <v>0</v>
      </c>
      <c r="K55" s="97"/>
    </row>
    <row r="56" spans="1:11" ht="15.95" customHeight="1" x14ac:dyDescent="0.4">
      <c r="A56" s="98">
        <f>A54+1</f>
        <v>24</v>
      </c>
      <c r="B56" s="100" t="s">
        <v>54</v>
      </c>
      <c r="C56" s="102">
        <v>149</v>
      </c>
      <c r="D56" s="104"/>
      <c r="E56" s="106">
        <v>100</v>
      </c>
      <c r="F56" s="108">
        <f>12*ROUNDDOWN(C56*D56*((185-E56)/100),2)</f>
        <v>0</v>
      </c>
      <c r="G56" s="36" t="s">
        <v>30</v>
      </c>
      <c r="H56" s="22">
        <v>48119</v>
      </c>
      <c r="I56" s="23"/>
      <c r="J56" s="23">
        <f t="shared" si="0"/>
        <v>0</v>
      </c>
      <c r="K56" s="110">
        <f>SUM(J56:J57,F56)</f>
        <v>0</v>
      </c>
    </row>
    <row r="57" spans="1:11" ht="15.95" customHeight="1" x14ac:dyDescent="0.4">
      <c r="A57" s="99"/>
      <c r="B57" s="101"/>
      <c r="C57" s="103"/>
      <c r="D57" s="105"/>
      <c r="E57" s="107"/>
      <c r="F57" s="109"/>
      <c r="G57" s="37" t="s">
        <v>31</v>
      </c>
      <c r="H57" s="26">
        <v>99573</v>
      </c>
      <c r="I57" s="20"/>
      <c r="J57" s="20">
        <f t="shared" si="0"/>
        <v>0</v>
      </c>
      <c r="K57" s="97"/>
    </row>
    <row r="58" spans="1:11" s="38" customFormat="1" ht="15.95" customHeight="1" x14ac:dyDescent="0.4">
      <c r="A58" s="98">
        <f>A56+1</f>
        <v>25</v>
      </c>
      <c r="B58" s="100" t="s">
        <v>55</v>
      </c>
      <c r="C58" s="102">
        <v>67</v>
      </c>
      <c r="D58" s="104"/>
      <c r="E58" s="106">
        <v>100</v>
      </c>
      <c r="F58" s="108">
        <f>12*ROUNDDOWN(C58*D58*((185-E58)/100),2)</f>
        <v>0</v>
      </c>
      <c r="G58" s="36" t="s">
        <v>30</v>
      </c>
      <c r="H58" s="32">
        <v>22977</v>
      </c>
      <c r="I58" s="23"/>
      <c r="J58" s="23">
        <f t="shared" si="0"/>
        <v>0</v>
      </c>
      <c r="K58" s="110">
        <f>SUM(J58:J59,F58)</f>
        <v>0</v>
      </c>
    </row>
    <row r="59" spans="1:11" s="38" customFormat="1" ht="15.95" customHeight="1" x14ac:dyDescent="0.4">
      <c r="A59" s="99"/>
      <c r="B59" s="101"/>
      <c r="C59" s="103"/>
      <c r="D59" s="105"/>
      <c r="E59" s="107"/>
      <c r="F59" s="109"/>
      <c r="G59" s="37" t="s">
        <v>31</v>
      </c>
      <c r="H59" s="18">
        <v>56581</v>
      </c>
      <c r="I59" s="20"/>
      <c r="J59" s="20">
        <f t="shared" si="0"/>
        <v>0</v>
      </c>
      <c r="K59" s="97"/>
    </row>
    <row r="60" spans="1:11" ht="15.95" customHeight="1" x14ac:dyDescent="0.4">
      <c r="A60" s="98">
        <f>A58+1</f>
        <v>26</v>
      </c>
      <c r="B60" s="100" t="s">
        <v>56</v>
      </c>
      <c r="C60" s="102">
        <v>94</v>
      </c>
      <c r="D60" s="104"/>
      <c r="E60" s="106">
        <v>100</v>
      </c>
      <c r="F60" s="108">
        <f>12*ROUNDDOWN(C60*D60*((185-E60)/100),2)</f>
        <v>0</v>
      </c>
      <c r="G60" s="34" t="s">
        <v>30</v>
      </c>
      <c r="H60" s="22">
        <v>29739</v>
      </c>
      <c r="I60" s="16"/>
      <c r="J60" s="23">
        <f t="shared" si="0"/>
        <v>0</v>
      </c>
      <c r="K60" s="110">
        <f>SUM(J60:J61,F60)</f>
        <v>0</v>
      </c>
    </row>
    <row r="61" spans="1:11" ht="15.95" customHeight="1" x14ac:dyDescent="0.4">
      <c r="A61" s="99"/>
      <c r="B61" s="101"/>
      <c r="C61" s="103"/>
      <c r="D61" s="105"/>
      <c r="E61" s="107"/>
      <c r="F61" s="109"/>
      <c r="G61" s="17" t="s">
        <v>31</v>
      </c>
      <c r="H61" s="26">
        <v>73421</v>
      </c>
      <c r="I61" s="19"/>
      <c r="J61" s="20">
        <f t="shared" si="0"/>
        <v>0</v>
      </c>
      <c r="K61" s="97"/>
    </row>
    <row r="62" spans="1:11" ht="15.95" customHeight="1" x14ac:dyDescent="0.4">
      <c r="A62" s="98">
        <f>A60+1</f>
        <v>27</v>
      </c>
      <c r="B62" s="100" t="s">
        <v>57</v>
      </c>
      <c r="C62" s="102">
        <v>181</v>
      </c>
      <c r="D62" s="104"/>
      <c r="E62" s="106">
        <v>100</v>
      </c>
      <c r="F62" s="108">
        <f>12*ROUNDDOWN(C62*D62*((185-E62)/100),2)</f>
        <v>0</v>
      </c>
      <c r="G62" s="36" t="s">
        <v>30</v>
      </c>
      <c r="H62" s="22">
        <v>53192</v>
      </c>
      <c r="I62" s="23"/>
      <c r="J62" s="23">
        <f t="shared" si="0"/>
        <v>0</v>
      </c>
      <c r="K62" s="110">
        <f>SUM(J62:J63,F62)</f>
        <v>0</v>
      </c>
    </row>
    <row r="63" spans="1:11" ht="15.95" customHeight="1" x14ac:dyDescent="0.4">
      <c r="A63" s="99"/>
      <c r="B63" s="101"/>
      <c r="C63" s="103"/>
      <c r="D63" s="105"/>
      <c r="E63" s="107"/>
      <c r="F63" s="109"/>
      <c r="G63" s="37" t="s">
        <v>31</v>
      </c>
      <c r="H63" s="26">
        <v>104436</v>
      </c>
      <c r="I63" s="20"/>
      <c r="J63" s="20">
        <f t="shared" si="0"/>
        <v>0</v>
      </c>
      <c r="K63" s="97"/>
    </row>
    <row r="64" spans="1:11" ht="15.95" customHeight="1" x14ac:dyDescent="0.4">
      <c r="A64" s="98">
        <f>A62+1</f>
        <v>28</v>
      </c>
      <c r="B64" s="100" t="s">
        <v>58</v>
      </c>
      <c r="C64" s="102">
        <v>58</v>
      </c>
      <c r="D64" s="104"/>
      <c r="E64" s="106">
        <v>100</v>
      </c>
      <c r="F64" s="108">
        <f>12*ROUNDDOWN(C64*D64*((185-E64)/100),2)</f>
        <v>0</v>
      </c>
      <c r="G64" s="36" t="s">
        <v>30</v>
      </c>
      <c r="H64" s="22">
        <v>22971</v>
      </c>
      <c r="I64" s="23"/>
      <c r="J64" s="23">
        <f t="shared" si="0"/>
        <v>0</v>
      </c>
      <c r="K64" s="110">
        <f>SUM(J64:J65,F64)</f>
        <v>0</v>
      </c>
    </row>
    <row r="65" spans="1:11" ht="15.95" customHeight="1" x14ac:dyDescent="0.4">
      <c r="A65" s="99"/>
      <c r="B65" s="101"/>
      <c r="C65" s="103"/>
      <c r="D65" s="105"/>
      <c r="E65" s="107"/>
      <c r="F65" s="109"/>
      <c r="G65" s="37" t="s">
        <v>31</v>
      </c>
      <c r="H65" s="26">
        <v>39789</v>
      </c>
      <c r="I65" s="20"/>
      <c r="J65" s="20">
        <f t="shared" si="0"/>
        <v>0</v>
      </c>
      <c r="K65" s="97"/>
    </row>
    <row r="66" spans="1:11" ht="15.95" customHeight="1" x14ac:dyDescent="0.4">
      <c r="A66" s="98">
        <f>A64+1</f>
        <v>29</v>
      </c>
      <c r="B66" s="100" t="s">
        <v>59</v>
      </c>
      <c r="C66" s="102">
        <v>70</v>
      </c>
      <c r="D66" s="104"/>
      <c r="E66" s="106">
        <v>100</v>
      </c>
      <c r="F66" s="108">
        <f>12*ROUNDDOWN(C66*D66*((185-E66)/100),2)</f>
        <v>0</v>
      </c>
      <c r="G66" s="36" t="s">
        <v>30</v>
      </c>
      <c r="H66" s="22">
        <v>24303</v>
      </c>
      <c r="I66" s="23"/>
      <c r="J66" s="23">
        <f t="shared" si="0"/>
        <v>0</v>
      </c>
      <c r="K66" s="110">
        <f>SUM(J66:J67,F66)</f>
        <v>0</v>
      </c>
    </row>
    <row r="67" spans="1:11" ht="15.95" customHeight="1" x14ac:dyDescent="0.4">
      <c r="A67" s="99"/>
      <c r="B67" s="101"/>
      <c r="C67" s="103"/>
      <c r="D67" s="105"/>
      <c r="E67" s="107"/>
      <c r="F67" s="109"/>
      <c r="G67" s="37" t="s">
        <v>31</v>
      </c>
      <c r="H67" s="26">
        <v>61705</v>
      </c>
      <c r="I67" s="20"/>
      <c r="J67" s="20">
        <f t="shared" si="0"/>
        <v>0</v>
      </c>
      <c r="K67" s="97"/>
    </row>
    <row r="68" spans="1:11" ht="15.95" customHeight="1" x14ac:dyDescent="0.4">
      <c r="A68" s="98">
        <f>A66+1</f>
        <v>30</v>
      </c>
      <c r="B68" s="100" t="s">
        <v>60</v>
      </c>
      <c r="C68" s="102">
        <v>79</v>
      </c>
      <c r="D68" s="104"/>
      <c r="E68" s="106">
        <v>100</v>
      </c>
      <c r="F68" s="108">
        <f>12*ROUNDDOWN(C68*D68*((185-E68)/100),2)</f>
        <v>0</v>
      </c>
      <c r="G68" s="36" t="s">
        <v>30</v>
      </c>
      <c r="H68" s="22">
        <v>24536</v>
      </c>
      <c r="I68" s="23"/>
      <c r="J68" s="23">
        <f t="shared" si="0"/>
        <v>0</v>
      </c>
      <c r="K68" s="110">
        <f>SUM(J68:J69,F68)</f>
        <v>0</v>
      </c>
    </row>
    <row r="69" spans="1:11" ht="15.95" customHeight="1" x14ac:dyDescent="0.4">
      <c r="A69" s="99"/>
      <c r="B69" s="101"/>
      <c r="C69" s="103"/>
      <c r="D69" s="105"/>
      <c r="E69" s="107"/>
      <c r="F69" s="109"/>
      <c r="G69" s="37" t="s">
        <v>31</v>
      </c>
      <c r="H69" s="26">
        <v>63101</v>
      </c>
      <c r="I69" s="20"/>
      <c r="J69" s="20">
        <f t="shared" si="0"/>
        <v>0</v>
      </c>
      <c r="K69" s="97"/>
    </row>
    <row r="70" spans="1:11" ht="15.95" customHeight="1" x14ac:dyDescent="0.4">
      <c r="A70" s="98">
        <f>A68+1</f>
        <v>31</v>
      </c>
      <c r="B70" s="100" t="s">
        <v>61</v>
      </c>
      <c r="C70" s="102">
        <v>52</v>
      </c>
      <c r="D70" s="104"/>
      <c r="E70" s="106">
        <v>100</v>
      </c>
      <c r="F70" s="108">
        <f>12*ROUNDDOWN(C70*D70*((185-E70)/100),2)</f>
        <v>0</v>
      </c>
      <c r="G70" s="36" t="s">
        <v>30</v>
      </c>
      <c r="H70" s="22">
        <v>15136</v>
      </c>
      <c r="I70" s="23"/>
      <c r="J70" s="23">
        <f t="shared" si="0"/>
        <v>0</v>
      </c>
      <c r="K70" s="110">
        <f>SUM(J70:J71,F70)</f>
        <v>0</v>
      </c>
    </row>
    <row r="71" spans="1:11" ht="15.95" customHeight="1" x14ac:dyDescent="0.4">
      <c r="A71" s="99"/>
      <c r="B71" s="101"/>
      <c r="C71" s="103"/>
      <c r="D71" s="105"/>
      <c r="E71" s="107"/>
      <c r="F71" s="109"/>
      <c r="G71" s="37" t="s">
        <v>31</v>
      </c>
      <c r="H71" s="26">
        <v>32218</v>
      </c>
      <c r="I71" s="20"/>
      <c r="J71" s="20">
        <f t="shared" si="0"/>
        <v>0</v>
      </c>
      <c r="K71" s="97"/>
    </row>
    <row r="72" spans="1:11" ht="15.95" customHeight="1" x14ac:dyDescent="0.4">
      <c r="A72" s="98">
        <f>A70+1</f>
        <v>32</v>
      </c>
      <c r="B72" s="100" t="s">
        <v>62</v>
      </c>
      <c r="C72" s="102">
        <v>64</v>
      </c>
      <c r="D72" s="104"/>
      <c r="E72" s="106">
        <v>100</v>
      </c>
      <c r="F72" s="108">
        <f>12*ROUNDDOWN(C72*D72*((185-E72)/100),2)</f>
        <v>0</v>
      </c>
      <c r="G72" s="36" t="s">
        <v>30</v>
      </c>
      <c r="H72" s="22">
        <v>22752</v>
      </c>
      <c r="I72" s="23"/>
      <c r="J72" s="23">
        <f t="shared" si="0"/>
        <v>0</v>
      </c>
      <c r="K72" s="110">
        <f>SUM(J72:J73,F72)</f>
        <v>0</v>
      </c>
    </row>
    <row r="73" spans="1:11" ht="15.95" customHeight="1" x14ac:dyDescent="0.4">
      <c r="A73" s="99"/>
      <c r="B73" s="101"/>
      <c r="C73" s="103"/>
      <c r="D73" s="105"/>
      <c r="E73" s="107"/>
      <c r="F73" s="109"/>
      <c r="G73" s="37" t="s">
        <v>31</v>
      </c>
      <c r="H73" s="26">
        <v>59734</v>
      </c>
      <c r="I73" s="20"/>
      <c r="J73" s="20">
        <f t="shared" si="0"/>
        <v>0</v>
      </c>
      <c r="K73" s="97"/>
    </row>
    <row r="74" spans="1:11" ht="15.95" customHeight="1" x14ac:dyDescent="0.4">
      <c r="A74" s="98">
        <f>A72+1</f>
        <v>33</v>
      </c>
      <c r="B74" s="100" t="s">
        <v>63</v>
      </c>
      <c r="C74" s="102">
        <v>67</v>
      </c>
      <c r="D74" s="104"/>
      <c r="E74" s="106">
        <v>100</v>
      </c>
      <c r="F74" s="108">
        <f>12*ROUNDDOWN(C74*D74*((185-E74)/100),2)</f>
        <v>0</v>
      </c>
      <c r="G74" s="36" t="s">
        <v>30</v>
      </c>
      <c r="H74" s="22">
        <v>18627</v>
      </c>
      <c r="I74" s="23"/>
      <c r="J74" s="23">
        <f t="shared" si="0"/>
        <v>0</v>
      </c>
      <c r="K74" s="110">
        <f>SUM(J74:J75,F74)</f>
        <v>0</v>
      </c>
    </row>
    <row r="75" spans="1:11" ht="15.95" customHeight="1" x14ac:dyDescent="0.4">
      <c r="A75" s="99"/>
      <c r="B75" s="101"/>
      <c r="C75" s="103"/>
      <c r="D75" s="105"/>
      <c r="E75" s="107"/>
      <c r="F75" s="109"/>
      <c r="G75" s="37" t="s">
        <v>31</v>
      </c>
      <c r="H75" s="26">
        <v>45025</v>
      </c>
      <c r="I75" s="20"/>
      <c r="J75" s="20">
        <f t="shared" si="0"/>
        <v>0</v>
      </c>
      <c r="K75" s="97"/>
    </row>
    <row r="76" spans="1:11" ht="15.95" customHeight="1" x14ac:dyDescent="0.4">
      <c r="A76" s="98">
        <f>A74+1</f>
        <v>34</v>
      </c>
      <c r="B76" s="100" t="s">
        <v>64</v>
      </c>
      <c r="C76" s="102">
        <v>72</v>
      </c>
      <c r="D76" s="104"/>
      <c r="E76" s="106">
        <v>100</v>
      </c>
      <c r="F76" s="108">
        <f>12*ROUNDDOWN(C76*D76*((185-E76)/100),2)</f>
        <v>0</v>
      </c>
      <c r="G76" s="36" t="s">
        <v>30</v>
      </c>
      <c r="H76" s="22">
        <v>21545</v>
      </c>
      <c r="I76" s="23"/>
      <c r="J76" s="23">
        <f t="shared" si="0"/>
        <v>0</v>
      </c>
      <c r="K76" s="110">
        <f>SUM(J76:J77,F76)</f>
        <v>0</v>
      </c>
    </row>
    <row r="77" spans="1:11" ht="15.95" customHeight="1" x14ac:dyDescent="0.4">
      <c r="A77" s="99"/>
      <c r="B77" s="101"/>
      <c r="C77" s="103"/>
      <c r="D77" s="105"/>
      <c r="E77" s="107"/>
      <c r="F77" s="109"/>
      <c r="G77" s="37" t="s">
        <v>31</v>
      </c>
      <c r="H77" s="26">
        <v>60099</v>
      </c>
      <c r="I77" s="20"/>
      <c r="J77" s="20">
        <f t="shared" si="0"/>
        <v>0</v>
      </c>
      <c r="K77" s="97"/>
    </row>
    <row r="78" spans="1:11" ht="15.95" customHeight="1" x14ac:dyDescent="0.4">
      <c r="A78" s="98">
        <f>A76+1</f>
        <v>35</v>
      </c>
      <c r="B78" s="100" t="s">
        <v>65</v>
      </c>
      <c r="C78" s="102">
        <v>63</v>
      </c>
      <c r="D78" s="104"/>
      <c r="E78" s="106">
        <v>100</v>
      </c>
      <c r="F78" s="108">
        <f>12*ROUNDDOWN(C78*D78*((185-E78)/100),2)</f>
        <v>0</v>
      </c>
      <c r="G78" s="36" t="s">
        <v>30</v>
      </c>
      <c r="H78" s="22">
        <v>19580</v>
      </c>
      <c r="I78" s="23"/>
      <c r="J78" s="23">
        <f t="shared" ref="J78:J141" si="1">ROUNDDOWN(H78*I78,2)</f>
        <v>0</v>
      </c>
      <c r="K78" s="110">
        <f>SUM(J78:J79,F78)</f>
        <v>0</v>
      </c>
    </row>
    <row r="79" spans="1:11" ht="15.95" customHeight="1" x14ac:dyDescent="0.4">
      <c r="A79" s="99"/>
      <c r="B79" s="101"/>
      <c r="C79" s="103"/>
      <c r="D79" s="105"/>
      <c r="E79" s="107"/>
      <c r="F79" s="109"/>
      <c r="G79" s="37" t="s">
        <v>31</v>
      </c>
      <c r="H79" s="26">
        <v>49437</v>
      </c>
      <c r="I79" s="20"/>
      <c r="J79" s="20">
        <f t="shared" si="1"/>
        <v>0</v>
      </c>
      <c r="K79" s="97"/>
    </row>
    <row r="80" spans="1:11" ht="15.95" customHeight="1" x14ac:dyDescent="0.4">
      <c r="A80" s="98">
        <f>A78+1</f>
        <v>36</v>
      </c>
      <c r="B80" s="100" t="s">
        <v>66</v>
      </c>
      <c r="C80" s="102">
        <v>176</v>
      </c>
      <c r="D80" s="104"/>
      <c r="E80" s="106">
        <v>100</v>
      </c>
      <c r="F80" s="108">
        <f>12*ROUNDDOWN(C80*D80*((185-E80)/100),2)</f>
        <v>0</v>
      </c>
      <c r="G80" s="36" t="s">
        <v>30</v>
      </c>
      <c r="H80" s="22">
        <v>59526</v>
      </c>
      <c r="I80" s="23"/>
      <c r="J80" s="23">
        <f t="shared" si="1"/>
        <v>0</v>
      </c>
      <c r="K80" s="110">
        <f>SUM(J80:J81,F80)</f>
        <v>0</v>
      </c>
    </row>
    <row r="81" spans="1:11" ht="15.95" customHeight="1" x14ac:dyDescent="0.4">
      <c r="A81" s="99"/>
      <c r="B81" s="101"/>
      <c r="C81" s="103"/>
      <c r="D81" s="105"/>
      <c r="E81" s="107"/>
      <c r="F81" s="109"/>
      <c r="G81" s="37" t="s">
        <v>31</v>
      </c>
      <c r="H81" s="26">
        <v>129101</v>
      </c>
      <c r="I81" s="20"/>
      <c r="J81" s="20">
        <f t="shared" si="1"/>
        <v>0</v>
      </c>
      <c r="K81" s="97"/>
    </row>
    <row r="82" spans="1:11" ht="15.95" customHeight="1" x14ac:dyDescent="0.4">
      <c r="A82" s="98">
        <f>A80+1</f>
        <v>37</v>
      </c>
      <c r="B82" s="100" t="s">
        <v>67</v>
      </c>
      <c r="C82" s="102">
        <v>76</v>
      </c>
      <c r="D82" s="104"/>
      <c r="E82" s="106">
        <v>100</v>
      </c>
      <c r="F82" s="108">
        <f>12*ROUNDDOWN(C82*D82*((185-E82)/100),2)</f>
        <v>0</v>
      </c>
      <c r="G82" s="36" t="s">
        <v>30</v>
      </c>
      <c r="H82" s="22">
        <v>34282</v>
      </c>
      <c r="I82" s="23"/>
      <c r="J82" s="23">
        <f t="shared" si="1"/>
        <v>0</v>
      </c>
      <c r="K82" s="110">
        <f>SUM(J82:J83,F82)</f>
        <v>0</v>
      </c>
    </row>
    <row r="83" spans="1:11" ht="15.95" customHeight="1" x14ac:dyDescent="0.4">
      <c r="A83" s="99"/>
      <c r="B83" s="101"/>
      <c r="C83" s="103"/>
      <c r="D83" s="105"/>
      <c r="E83" s="107"/>
      <c r="F83" s="109"/>
      <c r="G83" s="37" t="s">
        <v>31</v>
      </c>
      <c r="H83" s="26">
        <v>78316</v>
      </c>
      <c r="I83" s="20"/>
      <c r="J83" s="20">
        <f t="shared" si="1"/>
        <v>0</v>
      </c>
      <c r="K83" s="97"/>
    </row>
    <row r="84" spans="1:11" ht="15.95" customHeight="1" x14ac:dyDescent="0.4">
      <c r="A84" s="98">
        <f>A82+1</f>
        <v>38</v>
      </c>
      <c r="B84" s="100" t="s">
        <v>68</v>
      </c>
      <c r="C84" s="102">
        <v>71</v>
      </c>
      <c r="D84" s="104"/>
      <c r="E84" s="106">
        <v>100</v>
      </c>
      <c r="F84" s="108">
        <f>12*ROUNDDOWN(C84*D84*((185-E84)/100),2)</f>
        <v>0</v>
      </c>
      <c r="G84" s="36" t="s">
        <v>30</v>
      </c>
      <c r="H84" s="22">
        <v>21070</v>
      </c>
      <c r="I84" s="23"/>
      <c r="J84" s="23">
        <f t="shared" si="1"/>
        <v>0</v>
      </c>
      <c r="K84" s="110">
        <f>SUM(J84:J85,F84)</f>
        <v>0</v>
      </c>
    </row>
    <row r="85" spans="1:11" ht="15.95" customHeight="1" x14ac:dyDescent="0.4">
      <c r="A85" s="99"/>
      <c r="B85" s="101"/>
      <c r="C85" s="103"/>
      <c r="D85" s="105"/>
      <c r="E85" s="107"/>
      <c r="F85" s="109"/>
      <c r="G85" s="37" t="s">
        <v>31</v>
      </c>
      <c r="H85" s="26">
        <v>49641</v>
      </c>
      <c r="I85" s="20"/>
      <c r="J85" s="20">
        <f t="shared" si="1"/>
        <v>0</v>
      </c>
      <c r="K85" s="97"/>
    </row>
    <row r="86" spans="1:11" ht="15.95" customHeight="1" x14ac:dyDescent="0.4">
      <c r="A86" s="98">
        <f>A84+1</f>
        <v>39</v>
      </c>
      <c r="B86" s="100" t="s">
        <v>69</v>
      </c>
      <c r="C86" s="102">
        <v>110</v>
      </c>
      <c r="D86" s="104"/>
      <c r="E86" s="106">
        <v>100</v>
      </c>
      <c r="F86" s="108">
        <f>12*ROUNDDOWN(C86*D86*((185-E86)/100),2)</f>
        <v>0</v>
      </c>
      <c r="G86" s="36" t="s">
        <v>30</v>
      </c>
      <c r="H86" s="22">
        <v>34495</v>
      </c>
      <c r="I86" s="23"/>
      <c r="J86" s="23">
        <f t="shared" si="1"/>
        <v>0</v>
      </c>
      <c r="K86" s="110">
        <f>SUM(J86:J87,F86)</f>
        <v>0</v>
      </c>
    </row>
    <row r="87" spans="1:11" ht="15.95" customHeight="1" x14ac:dyDescent="0.4">
      <c r="A87" s="99"/>
      <c r="B87" s="101"/>
      <c r="C87" s="103"/>
      <c r="D87" s="105"/>
      <c r="E87" s="107"/>
      <c r="F87" s="109"/>
      <c r="G87" s="37" t="s">
        <v>31</v>
      </c>
      <c r="H87" s="26">
        <v>84282</v>
      </c>
      <c r="I87" s="20"/>
      <c r="J87" s="20">
        <f t="shared" si="1"/>
        <v>0</v>
      </c>
      <c r="K87" s="97"/>
    </row>
    <row r="88" spans="1:11" ht="15.95" customHeight="1" x14ac:dyDescent="0.4">
      <c r="A88" s="98">
        <f>A86+1</f>
        <v>40</v>
      </c>
      <c r="B88" s="100" t="s">
        <v>70</v>
      </c>
      <c r="C88" s="102">
        <v>47</v>
      </c>
      <c r="D88" s="104"/>
      <c r="E88" s="106">
        <v>100</v>
      </c>
      <c r="F88" s="108">
        <f>12*ROUNDDOWN(C88*D88*((185-E88)/100),2)</f>
        <v>0</v>
      </c>
      <c r="G88" s="36" t="s">
        <v>30</v>
      </c>
      <c r="H88" s="22">
        <v>13093</v>
      </c>
      <c r="I88" s="23"/>
      <c r="J88" s="23">
        <f t="shared" si="1"/>
        <v>0</v>
      </c>
      <c r="K88" s="110">
        <f>SUM(J88:J89,F88)</f>
        <v>0</v>
      </c>
    </row>
    <row r="89" spans="1:11" ht="15.95" customHeight="1" x14ac:dyDescent="0.4">
      <c r="A89" s="99"/>
      <c r="B89" s="101"/>
      <c r="C89" s="103"/>
      <c r="D89" s="105"/>
      <c r="E89" s="107"/>
      <c r="F89" s="109"/>
      <c r="G89" s="37" t="s">
        <v>31</v>
      </c>
      <c r="H89" s="26">
        <v>31988</v>
      </c>
      <c r="I89" s="20"/>
      <c r="J89" s="20">
        <f t="shared" si="1"/>
        <v>0</v>
      </c>
      <c r="K89" s="97"/>
    </row>
    <row r="90" spans="1:11" ht="15.95" customHeight="1" x14ac:dyDescent="0.4">
      <c r="A90" s="98">
        <f>A88+1</f>
        <v>41</v>
      </c>
      <c r="B90" s="100" t="s">
        <v>71</v>
      </c>
      <c r="C90" s="102">
        <v>110</v>
      </c>
      <c r="D90" s="104"/>
      <c r="E90" s="106">
        <v>100</v>
      </c>
      <c r="F90" s="108">
        <f>12*ROUNDDOWN(C90*D90*((185-E90)/100),2)</f>
        <v>0</v>
      </c>
      <c r="G90" s="36" t="s">
        <v>30</v>
      </c>
      <c r="H90" s="22">
        <v>30399</v>
      </c>
      <c r="I90" s="23"/>
      <c r="J90" s="23">
        <f t="shared" si="1"/>
        <v>0</v>
      </c>
      <c r="K90" s="110">
        <f>SUM(J90:J91,F90)</f>
        <v>0</v>
      </c>
    </row>
    <row r="91" spans="1:11" ht="15.95" customHeight="1" x14ac:dyDescent="0.4">
      <c r="A91" s="99"/>
      <c r="B91" s="101"/>
      <c r="C91" s="103"/>
      <c r="D91" s="105"/>
      <c r="E91" s="107"/>
      <c r="F91" s="109"/>
      <c r="G91" s="37" t="s">
        <v>31</v>
      </c>
      <c r="H91" s="26">
        <v>64642</v>
      </c>
      <c r="I91" s="20"/>
      <c r="J91" s="20">
        <f t="shared" si="1"/>
        <v>0</v>
      </c>
      <c r="K91" s="97"/>
    </row>
    <row r="92" spans="1:11" ht="15.95" customHeight="1" x14ac:dyDescent="0.4">
      <c r="A92" s="98">
        <f>A90+1</f>
        <v>42</v>
      </c>
      <c r="B92" s="100" t="s">
        <v>72</v>
      </c>
      <c r="C92" s="102">
        <v>65</v>
      </c>
      <c r="D92" s="104"/>
      <c r="E92" s="106">
        <v>100</v>
      </c>
      <c r="F92" s="108">
        <f>12*ROUNDDOWN(C92*D92*((185-E92)/100),2)</f>
        <v>0</v>
      </c>
      <c r="G92" s="36" t="s">
        <v>30</v>
      </c>
      <c r="H92" s="22">
        <v>24263</v>
      </c>
      <c r="I92" s="23"/>
      <c r="J92" s="23">
        <f t="shared" si="1"/>
        <v>0</v>
      </c>
      <c r="K92" s="110">
        <f>SUM(J92:J93,F92)</f>
        <v>0</v>
      </c>
    </row>
    <row r="93" spans="1:11" ht="15.95" customHeight="1" x14ac:dyDescent="0.4">
      <c r="A93" s="99"/>
      <c r="B93" s="101"/>
      <c r="C93" s="103"/>
      <c r="D93" s="105"/>
      <c r="E93" s="107"/>
      <c r="F93" s="109"/>
      <c r="G93" s="37" t="s">
        <v>31</v>
      </c>
      <c r="H93" s="26">
        <v>62616</v>
      </c>
      <c r="I93" s="20"/>
      <c r="J93" s="20">
        <f t="shared" si="1"/>
        <v>0</v>
      </c>
      <c r="K93" s="97"/>
    </row>
    <row r="94" spans="1:11" ht="15.95" customHeight="1" x14ac:dyDescent="0.4">
      <c r="A94" s="98">
        <f>A92+1</f>
        <v>43</v>
      </c>
      <c r="B94" s="100" t="s">
        <v>73</v>
      </c>
      <c r="C94" s="102">
        <v>52</v>
      </c>
      <c r="D94" s="104"/>
      <c r="E94" s="106">
        <v>100</v>
      </c>
      <c r="F94" s="108">
        <f>12*ROUNDDOWN(C94*D94*((185-E94)/100),2)</f>
        <v>0</v>
      </c>
      <c r="G94" s="36" t="s">
        <v>30</v>
      </c>
      <c r="H94" s="22">
        <v>15963</v>
      </c>
      <c r="I94" s="23"/>
      <c r="J94" s="23">
        <f t="shared" si="1"/>
        <v>0</v>
      </c>
      <c r="K94" s="110">
        <f>SUM(J94:J95,F94)</f>
        <v>0</v>
      </c>
    </row>
    <row r="95" spans="1:11" ht="15.95" customHeight="1" x14ac:dyDescent="0.4">
      <c r="A95" s="99"/>
      <c r="B95" s="101"/>
      <c r="C95" s="103"/>
      <c r="D95" s="105"/>
      <c r="E95" s="107"/>
      <c r="F95" s="109"/>
      <c r="G95" s="37" t="s">
        <v>31</v>
      </c>
      <c r="H95" s="26">
        <v>35143</v>
      </c>
      <c r="I95" s="20"/>
      <c r="J95" s="20">
        <f t="shared" si="1"/>
        <v>0</v>
      </c>
      <c r="K95" s="97"/>
    </row>
    <row r="96" spans="1:11" ht="15.95" customHeight="1" x14ac:dyDescent="0.4">
      <c r="A96" s="98">
        <f>A94+1</f>
        <v>44</v>
      </c>
      <c r="B96" s="100" t="s">
        <v>74</v>
      </c>
      <c r="C96" s="102">
        <v>84</v>
      </c>
      <c r="D96" s="104"/>
      <c r="E96" s="106">
        <v>100</v>
      </c>
      <c r="F96" s="108">
        <f>12*ROUNDDOWN(C96*D96*((185-E96)/100),2)</f>
        <v>0</v>
      </c>
      <c r="G96" s="36" t="s">
        <v>30</v>
      </c>
      <c r="H96" s="22">
        <v>32317</v>
      </c>
      <c r="I96" s="23"/>
      <c r="J96" s="23">
        <f t="shared" si="1"/>
        <v>0</v>
      </c>
      <c r="K96" s="110">
        <f>SUM(J96:J97,F96)</f>
        <v>0</v>
      </c>
    </row>
    <row r="97" spans="1:11" ht="15.95" customHeight="1" x14ac:dyDescent="0.4">
      <c r="A97" s="99"/>
      <c r="B97" s="101"/>
      <c r="C97" s="103"/>
      <c r="D97" s="105"/>
      <c r="E97" s="107"/>
      <c r="F97" s="109"/>
      <c r="G97" s="37" t="s">
        <v>31</v>
      </c>
      <c r="H97" s="26">
        <v>82223</v>
      </c>
      <c r="I97" s="20"/>
      <c r="J97" s="20">
        <f t="shared" si="1"/>
        <v>0</v>
      </c>
      <c r="K97" s="97"/>
    </row>
    <row r="98" spans="1:11" ht="15.95" customHeight="1" x14ac:dyDescent="0.4">
      <c r="A98" s="98">
        <f>A96+1</f>
        <v>45</v>
      </c>
      <c r="B98" s="100" t="s">
        <v>75</v>
      </c>
      <c r="C98" s="102">
        <v>98</v>
      </c>
      <c r="D98" s="104"/>
      <c r="E98" s="106">
        <v>100</v>
      </c>
      <c r="F98" s="108">
        <f>12*ROUNDDOWN(C98*D98*((185-E98)/100),2)</f>
        <v>0</v>
      </c>
      <c r="G98" s="36" t="s">
        <v>30</v>
      </c>
      <c r="H98" s="22">
        <v>45825</v>
      </c>
      <c r="I98" s="23"/>
      <c r="J98" s="23">
        <f t="shared" si="1"/>
        <v>0</v>
      </c>
      <c r="K98" s="110">
        <f>SUM(J98:J99,F98)</f>
        <v>0</v>
      </c>
    </row>
    <row r="99" spans="1:11" ht="15.95" customHeight="1" x14ac:dyDescent="0.4">
      <c r="A99" s="99"/>
      <c r="B99" s="101"/>
      <c r="C99" s="103"/>
      <c r="D99" s="105"/>
      <c r="E99" s="107"/>
      <c r="F99" s="109"/>
      <c r="G99" s="37" t="s">
        <v>31</v>
      </c>
      <c r="H99" s="26">
        <v>109389</v>
      </c>
      <c r="I99" s="20"/>
      <c r="J99" s="20">
        <f t="shared" si="1"/>
        <v>0</v>
      </c>
      <c r="K99" s="97"/>
    </row>
    <row r="100" spans="1:11" ht="15.95" customHeight="1" x14ac:dyDescent="0.4">
      <c r="A100" s="98">
        <f>A98+1</f>
        <v>46</v>
      </c>
      <c r="B100" s="100" t="s">
        <v>76</v>
      </c>
      <c r="C100" s="102">
        <v>124</v>
      </c>
      <c r="D100" s="104"/>
      <c r="E100" s="106">
        <v>100</v>
      </c>
      <c r="F100" s="108">
        <f>12*ROUNDDOWN(C100*D100*((185-E100)/100),2)</f>
        <v>0</v>
      </c>
      <c r="G100" s="21" t="s">
        <v>30</v>
      </c>
      <c r="H100" s="32">
        <v>34795</v>
      </c>
      <c r="I100" s="23"/>
      <c r="J100" s="23">
        <f t="shared" si="1"/>
        <v>0</v>
      </c>
      <c r="K100" s="110">
        <f>SUM(J100:J101,F100)</f>
        <v>0</v>
      </c>
    </row>
    <row r="101" spans="1:11" ht="15.95" customHeight="1" x14ac:dyDescent="0.4">
      <c r="A101" s="99"/>
      <c r="B101" s="101"/>
      <c r="C101" s="103"/>
      <c r="D101" s="105"/>
      <c r="E101" s="107"/>
      <c r="F101" s="109"/>
      <c r="G101" s="35" t="s">
        <v>31</v>
      </c>
      <c r="H101" s="26">
        <v>80233</v>
      </c>
      <c r="I101" s="20"/>
      <c r="J101" s="20">
        <f t="shared" si="1"/>
        <v>0</v>
      </c>
      <c r="K101" s="97"/>
    </row>
    <row r="102" spans="1:11" ht="15.95" customHeight="1" x14ac:dyDescent="0.4">
      <c r="A102" s="98">
        <f>A100+1</f>
        <v>47</v>
      </c>
      <c r="B102" s="100" t="s">
        <v>77</v>
      </c>
      <c r="C102" s="102">
        <v>154</v>
      </c>
      <c r="D102" s="104"/>
      <c r="E102" s="106">
        <v>100</v>
      </c>
      <c r="F102" s="108">
        <f>12*ROUNDDOWN(C102*D102*((185-E102)/100),2)</f>
        <v>0</v>
      </c>
      <c r="G102" s="39" t="s">
        <v>30</v>
      </c>
      <c r="H102" s="22">
        <v>69246</v>
      </c>
      <c r="I102" s="16"/>
      <c r="J102" s="23">
        <f t="shared" si="1"/>
        <v>0</v>
      </c>
      <c r="K102" s="110">
        <f>SUM(J102:J103,F102)</f>
        <v>0</v>
      </c>
    </row>
    <row r="103" spans="1:11" ht="15.95" customHeight="1" x14ac:dyDescent="0.4">
      <c r="A103" s="99"/>
      <c r="B103" s="101"/>
      <c r="C103" s="103"/>
      <c r="D103" s="105"/>
      <c r="E103" s="107"/>
      <c r="F103" s="109"/>
      <c r="G103" s="37" t="s">
        <v>31</v>
      </c>
      <c r="H103" s="26">
        <v>134848</v>
      </c>
      <c r="I103" s="20"/>
      <c r="J103" s="20">
        <f t="shared" si="1"/>
        <v>0</v>
      </c>
      <c r="K103" s="97"/>
    </row>
    <row r="104" spans="1:11" ht="15.95" customHeight="1" x14ac:dyDescent="0.4">
      <c r="A104" s="98">
        <f>A102+1</f>
        <v>48</v>
      </c>
      <c r="B104" s="100" t="s">
        <v>78</v>
      </c>
      <c r="C104" s="102">
        <v>165</v>
      </c>
      <c r="D104" s="104"/>
      <c r="E104" s="106">
        <v>100</v>
      </c>
      <c r="F104" s="108">
        <f>12*ROUNDDOWN(C104*D104*((185-E104)/100),2)</f>
        <v>0</v>
      </c>
      <c r="G104" s="36" t="s">
        <v>30</v>
      </c>
      <c r="H104" s="22">
        <v>59740</v>
      </c>
      <c r="I104" s="23"/>
      <c r="J104" s="23">
        <f t="shared" si="1"/>
        <v>0</v>
      </c>
      <c r="K104" s="110">
        <f>SUM(J104:J105,F104)</f>
        <v>0</v>
      </c>
    </row>
    <row r="105" spans="1:11" ht="15.95" customHeight="1" x14ac:dyDescent="0.4">
      <c r="A105" s="99"/>
      <c r="B105" s="101"/>
      <c r="C105" s="103"/>
      <c r="D105" s="105"/>
      <c r="E105" s="107"/>
      <c r="F105" s="109"/>
      <c r="G105" s="37" t="s">
        <v>31</v>
      </c>
      <c r="H105" s="26">
        <v>151938</v>
      </c>
      <c r="I105" s="20"/>
      <c r="J105" s="20">
        <f t="shared" si="1"/>
        <v>0</v>
      </c>
      <c r="K105" s="97"/>
    </row>
    <row r="106" spans="1:11" ht="15.95" customHeight="1" x14ac:dyDescent="0.4">
      <c r="A106" s="98">
        <f>A104+1</f>
        <v>49</v>
      </c>
      <c r="B106" s="100" t="s">
        <v>79</v>
      </c>
      <c r="C106" s="102">
        <v>93</v>
      </c>
      <c r="D106" s="104"/>
      <c r="E106" s="106">
        <v>100</v>
      </c>
      <c r="F106" s="108">
        <f>12*ROUNDDOWN(C106*D106*((185-E106)/100),2)</f>
        <v>0</v>
      </c>
      <c r="G106" s="36" t="s">
        <v>30</v>
      </c>
      <c r="H106" s="22">
        <v>34831</v>
      </c>
      <c r="I106" s="23"/>
      <c r="J106" s="23">
        <f t="shared" si="1"/>
        <v>0</v>
      </c>
      <c r="K106" s="110">
        <f>SUM(J106:J107,F106)</f>
        <v>0</v>
      </c>
    </row>
    <row r="107" spans="1:11" ht="15.95" customHeight="1" x14ac:dyDescent="0.4">
      <c r="A107" s="99"/>
      <c r="B107" s="101"/>
      <c r="C107" s="103"/>
      <c r="D107" s="105"/>
      <c r="E107" s="107"/>
      <c r="F107" s="109"/>
      <c r="G107" s="37" t="s">
        <v>31</v>
      </c>
      <c r="H107" s="26">
        <v>83552</v>
      </c>
      <c r="I107" s="20"/>
      <c r="J107" s="20">
        <f t="shared" si="1"/>
        <v>0</v>
      </c>
      <c r="K107" s="97"/>
    </row>
    <row r="108" spans="1:11" ht="15.95" customHeight="1" x14ac:dyDescent="0.4">
      <c r="A108" s="98">
        <f>A106+1</f>
        <v>50</v>
      </c>
      <c r="B108" s="100" t="s">
        <v>80</v>
      </c>
      <c r="C108" s="102">
        <v>129</v>
      </c>
      <c r="D108" s="104"/>
      <c r="E108" s="106">
        <v>100</v>
      </c>
      <c r="F108" s="108">
        <f>12*ROUNDDOWN(C108*D108*((185-E108)/100),2)</f>
        <v>0</v>
      </c>
      <c r="G108" s="36" t="s">
        <v>30</v>
      </c>
      <c r="H108" s="22">
        <v>55032</v>
      </c>
      <c r="I108" s="23"/>
      <c r="J108" s="23">
        <f t="shared" si="1"/>
        <v>0</v>
      </c>
      <c r="K108" s="110">
        <f>SUM(J108:J109,F108)</f>
        <v>0</v>
      </c>
    </row>
    <row r="109" spans="1:11" ht="15.95" customHeight="1" x14ac:dyDescent="0.4">
      <c r="A109" s="99"/>
      <c r="B109" s="101"/>
      <c r="C109" s="103"/>
      <c r="D109" s="105"/>
      <c r="E109" s="107"/>
      <c r="F109" s="109"/>
      <c r="G109" s="37" t="s">
        <v>31</v>
      </c>
      <c r="H109" s="26">
        <v>126578</v>
      </c>
      <c r="I109" s="20"/>
      <c r="J109" s="20">
        <f t="shared" si="1"/>
        <v>0</v>
      </c>
      <c r="K109" s="97"/>
    </row>
    <row r="110" spans="1:11" ht="15.95" customHeight="1" x14ac:dyDescent="0.4">
      <c r="A110" s="98">
        <f>A108+1</f>
        <v>51</v>
      </c>
      <c r="B110" s="100" t="s">
        <v>81</v>
      </c>
      <c r="C110" s="102">
        <v>205</v>
      </c>
      <c r="D110" s="104"/>
      <c r="E110" s="106">
        <v>100</v>
      </c>
      <c r="F110" s="108">
        <f>12*ROUNDDOWN(C110*D110*((185-E110)/100),2)</f>
        <v>0</v>
      </c>
      <c r="G110" s="36" t="s">
        <v>30</v>
      </c>
      <c r="H110" s="22">
        <v>84787</v>
      </c>
      <c r="I110" s="23"/>
      <c r="J110" s="23">
        <f t="shared" si="1"/>
        <v>0</v>
      </c>
      <c r="K110" s="110">
        <f>SUM(J110:J111,F110)</f>
        <v>0</v>
      </c>
    </row>
    <row r="111" spans="1:11" ht="15.95" customHeight="1" x14ac:dyDescent="0.4">
      <c r="A111" s="99"/>
      <c r="B111" s="101"/>
      <c r="C111" s="103"/>
      <c r="D111" s="105"/>
      <c r="E111" s="107"/>
      <c r="F111" s="109"/>
      <c r="G111" s="37" t="s">
        <v>31</v>
      </c>
      <c r="H111" s="26">
        <v>154164</v>
      </c>
      <c r="I111" s="20"/>
      <c r="J111" s="20">
        <f t="shared" si="1"/>
        <v>0</v>
      </c>
      <c r="K111" s="97"/>
    </row>
    <row r="112" spans="1:11" ht="15.95" customHeight="1" x14ac:dyDescent="0.4">
      <c r="A112" s="98">
        <f>A110+1</f>
        <v>52</v>
      </c>
      <c r="B112" s="100" t="s">
        <v>82</v>
      </c>
      <c r="C112" s="102">
        <v>161</v>
      </c>
      <c r="D112" s="104"/>
      <c r="E112" s="106">
        <v>100</v>
      </c>
      <c r="F112" s="108">
        <f>12*ROUNDDOWN(C112*D112*((185-E112)/100),2)</f>
        <v>0</v>
      </c>
      <c r="G112" s="36" t="s">
        <v>30</v>
      </c>
      <c r="H112" s="22">
        <v>81908</v>
      </c>
      <c r="I112" s="23"/>
      <c r="J112" s="23">
        <f t="shared" si="1"/>
        <v>0</v>
      </c>
      <c r="K112" s="110">
        <f>SUM(J112:J113,F112)</f>
        <v>0</v>
      </c>
    </row>
    <row r="113" spans="1:11" ht="15.95" customHeight="1" x14ac:dyDescent="0.4">
      <c r="A113" s="99"/>
      <c r="B113" s="101"/>
      <c r="C113" s="103"/>
      <c r="D113" s="105"/>
      <c r="E113" s="107"/>
      <c r="F113" s="109"/>
      <c r="G113" s="37" t="s">
        <v>31</v>
      </c>
      <c r="H113" s="26">
        <v>146685</v>
      </c>
      <c r="I113" s="20"/>
      <c r="J113" s="20">
        <f t="shared" si="1"/>
        <v>0</v>
      </c>
      <c r="K113" s="97"/>
    </row>
    <row r="114" spans="1:11" ht="15.95" customHeight="1" x14ac:dyDescent="0.4">
      <c r="A114" s="98">
        <f>A112+1</f>
        <v>53</v>
      </c>
      <c r="B114" s="100" t="s">
        <v>83</v>
      </c>
      <c r="C114" s="102">
        <v>141</v>
      </c>
      <c r="D114" s="104"/>
      <c r="E114" s="106">
        <v>100</v>
      </c>
      <c r="F114" s="108">
        <f>12*ROUNDDOWN(C114*D114*((185-E114)/100),2)</f>
        <v>0</v>
      </c>
      <c r="G114" s="36" t="s">
        <v>30</v>
      </c>
      <c r="H114" s="22">
        <v>54999</v>
      </c>
      <c r="I114" s="23"/>
      <c r="J114" s="23">
        <f t="shared" si="1"/>
        <v>0</v>
      </c>
      <c r="K114" s="110">
        <f>SUM(J114:J115,F114)</f>
        <v>0</v>
      </c>
    </row>
    <row r="115" spans="1:11" ht="15.95" customHeight="1" x14ac:dyDescent="0.4">
      <c r="A115" s="99"/>
      <c r="B115" s="101"/>
      <c r="C115" s="103"/>
      <c r="D115" s="105"/>
      <c r="E115" s="107"/>
      <c r="F115" s="109"/>
      <c r="G115" s="37" t="s">
        <v>31</v>
      </c>
      <c r="H115" s="26">
        <v>132678</v>
      </c>
      <c r="I115" s="20"/>
      <c r="J115" s="20">
        <f t="shared" si="1"/>
        <v>0</v>
      </c>
      <c r="K115" s="97"/>
    </row>
    <row r="116" spans="1:11" ht="15.95" customHeight="1" x14ac:dyDescent="0.4">
      <c r="A116" s="98">
        <f>A114+1</f>
        <v>54</v>
      </c>
      <c r="B116" s="100" t="s">
        <v>84</v>
      </c>
      <c r="C116" s="102">
        <v>122</v>
      </c>
      <c r="D116" s="104"/>
      <c r="E116" s="106">
        <v>100</v>
      </c>
      <c r="F116" s="108">
        <f>12*ROUNDDOWN(C116*D116*((185-E116)/100),2)</f>
        <v>0</v>
      </c>
      <c r="G116" s="36" t="s">
        <v>30</v>
      </c>
      <c r="H116" s="22">
        <v>40829</v>
      </c>
      <c r="I116" s="23"/>
      <c r="J116" s="23">
        <f t="shared" si="1"/>
        <v>0</v>
      </c>
      <c r="K116" s="110">
        <f>SUM(J116:J117,F116)</f>
        <v>0</v>
      </c>
    </row>
    <row r="117" spans="1:11" ht="15.95" customHeight="1" x14ac:dyDescent="0.4">
      <c r="A117" s="99"/>
      <c r="B117" s="101"/>
      <c r="C117" s="103"/>
      <c r="D117" s="105"/>
      <c r="E117" s="107"/>
      <c r="F117" s="109"/>
      <c r="G117" s="37" t="s">
        <v>31</v>
      </c>
      <c r="H117" s="26">
        <v>96713</v>
      </c>
      <c r="I117" s="20"/>
      <c r="J117" s="20">
        <f t="shared" si="1"/>
        <v>0</v>
      </c>
      <c r="K117" s="97"/>
    </row>
    <row r="118" spans="1:11" ht="15.95" customHeight="1" x14ac:dyDescent="0.4">
      <c r="A118" s="98">
        <f>A116+1</f>
        <v>55</v>
      </c>
      <c r="B118" s="100" t="s">
        <v>85</v>
      </c>
      <c r="C118" s="102">
        <v>145</v>
      </c>
      <c r="D118" s="104"/>
      <c r="E118" s="106">
        <v>100</v>
      </c>
      <c r="F118" s="108">
        <f>12*ROUNDDOWN(C118*D118*((185-E118)/100),2)</f>
        <v>0</v>
      </c>
      <c r="G118" s="36" t="s">
        <v>30</v>
      </c>
      <c r="H118" s="22">
        <v>50147</v>
      </c>
      <c r="I118" s="23"/>
      <c r="J118" s="23">
        <f t="shared" si="1"/>
        <v>0</v>
      </c>
      <c r="K118" s="110">
        <f>SUM(J118:J119,F118)</f>
        <v>0</v>
      </c>
    </row>
    <row r="119" spans="1:11" ht="15.95" customHeight="1" x14ac:dyDescent="0.4">
      <c r="A119" s="99"/>
      <c r="B119" s="101"/>
      <c r="C119" s="103"/>
      <c r="D119" s="105"/>
      <c r="E119" s="107"/>
      <c r="F119" s="109"/>
      <c r="G119" s="37" t="s">
        <v>31</v>
      </c>
      <c r="H119" s="26">
        <v>121061</v>
      </c>
      <c r="I119" s="20"/>
      <c r="J119" s="20">
        <f t="shared" si="1"/>
        <v>0</v>
      </c>
      <c r="K119" s="97"/>
    </row>
    <row r="120" spans="1:11" ht="15.95" customHeight="1" x14ac:dyDescent="0.4">
      <c r="A120" s="98">
        <f>A118+1</f>
        <v>56</v>
      </c>
      <c r="B120" s="119" t="s">
        <v>86</v>
      </c>
      <c r="C120" s="102">
        <v>122</v>
      </c>
      <c r="D120" s="104"/>
      <c r="E120" s="106">
        <v>100</v>
      </c>
      <c r="F120" s="108">
        <f>12*ROUNDDOWN(C120*D120*((185-E120)/100),2)</f>
        <v>0</v>
      </c>
      <c r="G120" s="36" t="s">
        <v>30</v>
      </c>
      <c r="H120" s="22">
        <v>55749</v>
      </c>
      <c r="I120" s="23"/>
      <c r="J120" s="23">
        <f t="shared" si="1"/>
        <v>0</v>
      </c>
      <c r="K120" s="110">
        <f>SUM(J120:J121,F120)</f>
        <v>0</v>
      </c>
    </row>
    <row r="121" spans="1:11" ht="15.95" customHeight="1" x14ac:dyDescent="0.4">
      <c r="A121" s="99"/>
      <c r="B121" s="120"/>
      <c r="C121" s="103"/>
      <c r="D121" s="105"/>
      <c r="E121" s="107"/>
      <c r="F121" s="109"/>
      <c r="G121" s="37" t="s">
        <v>31</v>
      </c>
      <c r="H121" s="26">
        <v>122315</v>
      </c>
      <c r="I121" s="20"/>
      <c r="J121" s="20">
        <f t="shared" si="1"/>
        <v>0</v>
      </c>
      <c r="K121" s="97"/>
    </row>
    <row r="122" spans="1:11" ht="15.95" customHeight="1" x14ac:dyDescent="0.4">
      <c r="A122" s="98">
        <f>A120+1</f>
        <v>57</v>
      </c>
      <c r="B122" s="119" t="s">
        <v>87</v>
      </c>
      <c r="C122" s="102">
        <v>127</v>
      </c>
      <c r="D122" s="104"/>
      <c r="E122" s="106">
        <v>100</v>
      </c>
      <c r="F122" s="108">
        <f>12*ROUNDDOWN(C122*D122*((185-E122)/100),2)</f>
        <v>0</v>
      </c>
      <c r="G122" s="36" t="s">
        <v>30</v>
      </c>
      <c r="H122" s="22">
        <v>47451</v>
      </c>
      <c r="I122" s="23"/>
      <c r="J122" s="23">
        <f t="shared" si="1"/>
        <v>0</v>
      </c>
      <c r="K122" s="110">
        <f>SUM(J122:J123,F122)</f>
        <v>0</v>
      </c>
    </row>
    <row r="123" spans="1:11" ht="15.95" customHeight="1" x14ac:dyDescent="0.4">
      <c r="A123" s="99"/>
      <c r="B123" s="120"/>
      <c r="C123" s="103"/>
      <c r="D123" s="105"/>
      <c r="E123" s="107"/>
      <c r="F123" s="109"/>
      <c r="G123" s="37" t="s">
        <v>31</v>
      </c>
      <c r="H123" s="26">
        <v>104071</v>
      </c>
      <c r="I123" s="20"/>
      <c r="J123" s="20">
        <f t="shared" si="1"/>
        <v>0</v>
      </c>
      <c r="K123" s="97"/>
    </row>
    <row r="124" spans="1:11" ht="15.95" customHeight="1" x14ac:dyDescent="0.4">
      <c r="A124" s="98">
        <f>A122+1</f>
        <v>58</v>
      </c>
      <c r="B124" s="119" t="s">
        <v>88</v>
      </c>
      <c r="C124" s="102">
        <v>126</v>
      </c>
      <c r="D124" s="104"/>
      <c r="E124" s="106">
        <v>100</v>
      </c>
      <c r="F124" s="108">
        <f>12*ROUNDDOWN(C124*D124*((185-E124)/100),2)</f>
        <v>0</v>
      </c>
      <c r="G124" s="36" t="s">
        <v>30</v>
      </c>
      <c r="H124" s="22">
        <v>37124</v>
      </c>
      <c r="I124" s="23"/>
      <c r="J124" s="23">
        <f t="shared" si="1"/>
        <v>0</v>
      </c>
      <c r="K124" s="110">
        <f>SUM(J124:J125,F124)</f>
        <v>0</v>
      </c>
    </row>
    <row r="125" spans="1:11" ht="15.95" customHeight="1" x14ac:dyDescent="0.4">
      <c r="A125" s="99"/>
      <c r="B125" s="120"/>
      <c r="C125" s="103"/>
      <c r="D125" s="105"/>
      <c r="E125" s="107"/>
      <c r="F125" s="109"/>
      <c r="G125" s="37" t="s">
        <v>31</v>
      </c>
      <c r="H125" s="26">
        <v>97449</v>
      </c>
      <c r="I125" s="20"/>
      <c r="J125" s="20">
        <f t="shared" si="1"/>
        <v>0</v>
      </c>
      <c r="K125" s="97"/>
    </row>
    <row r="126" spans="1:11" ht="15.95" customHeight="1" x14ac:dyDescent="0.4">
      <c r="A126" s="98">
        <f>A124+1</f>
        <v>59</v>
      </c>
      <c r="B126" s="119" t="s">
        <v>89</v>
      </c>
      <c r="C126" s="102">
        <v>107</v>
      </c>
      <c r="D126" s="104"/>
      <c r="E126" s="106">
        <v>100</v>
      </c>
      <c r="F126" s="108">
        <f>12*ROUNDDOWN(C126*D126*((185-E126)/100),2)</f>
        <v>0</v>
      </c>
      <c r="G126" s="36" t="s">
        <v>30</v>
      </c>
      <c r="H126" s="22">
        <v>41401</v>
      </c>
      <c r="I126" s="23"/>
      <c r="J126" s="23">
        <f t="shared" si="1"/>
        <v>0</v>
      </c>
      <c r="K126" s="110">
        <f>SUM(J126:J127,F126)</f>
        <v>0</v>
      </c>
    </row>
    <row r="127" spans="1:11" ht="15.95" customHeight="1" x14ac:dyDescent="0.4">
      <c r="A127" s="99"/>
      <c r="B127" s="120"/>
      <c r="C127" s="103"/>
      <c r="D127" s="105"/>
      <c r="E127" s="107"/>
      <c r="F127" s="109"/>
      <c r="G127" s="37" t="s">
        <v>31</v>
      </c>
      <c r="H127" s="26">
        <v>110438</v>
      </c>
      <c r="I127" s="20"/>
      <c r="J127" s="20">
        <f t="shared" si="1"/>
        <v>0</v>
      </c>
      <c r="K127" s="97"/>
    </row>
    <row r="128" spans="1:11" ht="15.95" customHeight="1" x14ac:dyDescent="0.4">
      <c r="A128" s="98">
        <f>A126+1</f>
        <v>60</v>
      </c>
      <c r="B128" s="100" t="s">
        <v>90</v>
      </c>
      <c r="C128" s="102">
        <v>162</v>
      </c>
      <c r="D128" s="104"/>
      <c r="E128" s="106">
        <v>100</v>
      </c>
      <c r="F128" s="108">
        <f>12*ROUNDDOWN(C128*D128*((185-E128)/100),2)</f>
        <v>0</v>
      </c>
      <c r="G128" s="21" t="s">
        <v>30</v>
      </c>
      <c r="H128" s="32">
        <v>72274</v>
      </c>
      <c r="I128" s="23"/>
      <c r="J128" s="23">
        <f t="shared" si="1"/>
        <v>0</v>
      </c>
      <c r="K128" s="110">
        <f>SUM(J128:J129,F128)</f>
        <v>0</v>
      </c>
    </row>
    <row r="129" spans="1:11" ht="15.95" customHeight="1" x14ac:dyDescent="0.4">
      <c r="A129" s="99"/>
      <c r="B129" s="101"/>
      <c r="C129" s="103"/>
      <c r="D129" s="105"/>
      <c r="E129" s="107"/>
      <c r="F129" s="109"/>
      <c r="G129" s="35" t="s">
        <v>31</v>
      </c>
      <c r="H129" s="26">
        <v>158299</v>
      </c>
      <c r="I129" s="20"/>
      <c r="J129" s="20">
        <f t="shared" si="1"/>
        <v>0</v>
      </c>
      <c r="K129" s="97"/>
    </row>
    <row r="130" spans="1:11" ht="15.95" customHeight="1" x14ac:dyDescent="0.4">
      <c r="A130" s="98">
        <f>A128+1</f>
        <v>61</v>
      </c>
      <c r="B130" s="100" t="s">
        <v>91</v>
      </c>
      <c r="C130" s="102">
        <v>173</v>
      </c>
      <c r="D130" s="104"/>
      <c r="E130" s="106">
        <v>100</v>
      </c>
      <c r="F130" s="108">
        <f>12*ROUNDDOWN(C130*D130*((185-E130)/100),2)</f>
        <v>0</v>
      </c>
      <c r="G130" s="39" t="s">
        <v>30</v>
      </c>
      <c r="H130" s="22">
        <v>78726</v>
      </c>
      <c r="I130" s="16"/>
      <c r="J130" s="23">
        <f t="shared" si="1"/>
        <v>0</v>
      </c>
      <c r="K130" s="110">
        <f>SUM(J130:J131,F130)</f>
        <v>0</v>
      </c>
    </row>
    <row r="131" spans="1:11" ht="15.95" customHeight="1" x14ac:dyDescent="0.4">
      <c r="A131" s="99"/>
      <c r="B131" s="101"/>
      <c r="C131" s="103"/>
      <c r="D131" s="105"/>
      <c r="E131" s="107"/>
      <c r="F131" s="109"/>
      <c r="G131" s="37" t="s">
        <v>31</v>
      </c>
      <c r="H131" s="26">
        <v>163310</v>
      </c>
      <c r="I131" s="20"/>
      <c r="J131" s="20">
        <f t="shared" si="1"/>
        <v>0</v>
      </c>
      <c r="K131" s="97"/>
    </row>
    <row r="132" spans="1:11" ht="15.95" customHeight="1" x14ac:dyDescent="0.4">
      <c r="A132" s="98">
        <f>A130+1</f>
        <v>62</v>
      </c>
      <c r="B132" s="100" t="s">
        <v>92</v>
      </c>
      <c r="C132" s="102">
        <v>301</v>
      </c>
      <c r="D132" s="104"/>
      <c r="E132" s="106">
        <v>100</v>
      </c>
      <c r="F132" s="108">
        <f>12*ROUNDDOWN(C132*D132*((185-E132)/100),2)</f>
        <v>0</v>
      </c>
      <c r="G132" s="36" t="s">
        <v>30</v>
      </c>
      <c r="H132" s="22">
        <v>107014</v>
      </c>
      <c r="I132" s="23"/>
      <c r="J132" s="23">
        <f t="shared" si="1"/>
        <v>0</v>
      </c>
      <c r="K132" s="110">
        <f>SUM(J132:J133,F132)</f>
        <v>0</v>
      </c>
    </row>
    <row r="133" spans="1:11" ht="15.95" customHeight="1" x14ac:dyDescent="0.4">
      <c r="A133" s="99"/>
      <c r="B133" s="101"/>
      <c r="C133" s="103"/>
      <c r="D133" s="105"/>
      <c r="E133" s="107"/>
      <c r="F133" s="109"/>
      <c r="G133" s="37" t="s">
        <v>31</v>
      </c>
      <c r="H133" s="26">
        <v>237409</v>
      </c>
      <c r="I133" s="20"/>
      <c r="J133" s="20">
        <f t="shared" si="1"/>
        <v>0</v>
      </c>
      <c r="K133" s="97"/>
    </row>
    <row r="134" spans="1:11" ht="15.95" customHeight="1" x14ac:dyDescent="0.4">
      <c r="A134" s="98">
        <f>A132+1</f>
        <v>63</v>
      </c>
      <c r="B134" s="100" t="s">
        <v>93</v>
      </c>
      <c r="C134" s="102">
        <v>129</v>
      </c>
      <c r="D134" s="104"/>
      <c r="E134" s="106">
        <v>100</v>
      </c>
      <c r="F134" s="108">
        <f>12*ROUNDDOWN(C134*D134*((185-E134)/100),2)</f>
        <v>0</v>
      </c>
      <c r="G134" s="36" t="s">
        <v>30</v>
      </c>
      <c r="H134" s="22">
        <v>53283</v>
      </c>
      <c r="I134" s="23"/>
      <c r="J134" s="23">
        <f t="shared" si="1"/>
        <v>0</v>
      </c>
      <c r="K134" s="110">
        <f>SUM(J134:J135,F134)</f>
        <v>0</v>
      </c>
    </row>
    <row r="135" spans="1:11" ht="15.95" customHeight="1" x14ac:dyDescent="0.4">
      <c r="A135" s="99"/>
      <c r="B135" s="101"/>
      <c r="C135" s="103"/>
      <c r="D135" s="105"/>
      <c r="E135" s="107"/>
      <c r="F135" s="109"/>
      <c r="G135" s="37" t="s">
        <v>31</v>
      </c>
      <c r="H135" s="26">
        <v>128541</v>
      </c>
      <c r="I135" s="20"/>
      <c r="J135" s="20">
        <f t="shared" si="1"/>
        <v>0</v>
      </c>
      <c r="K135" s="97"/>
    </row>
    <row r="136" spans="1:11" ht="15.95" customHeight="1" x14ac:dyDescent="0.4">
      <c r="A136" s="98">
        <f>A134+1</f>
        <v>64</v>
      </c>
      <c r="B136" s="100" t="s">
        <v>94</v>
      </c>
      <c r="C136" s="102">
        <v>407</v>
      </c>
      <c r="D136" s="104"/>
      <c r="E136" s="106">
        <v>100</v>
      </c>
      <c r="F136" s="108">
        <f>12*ROUNDDOWN(C136*D136*((185-E136)/100),2)</f>
        <v>0</v>
      </c>
      <c r="G136" s="36" t="s">
        <v>30</v>
      </c>
      <c r="H136" s="22">
        <v>124713</v>
      </c>
      <c r="I136" s="23"/>
      <c r="J136" s="23">
        <f t="shared" si="1"/>
        <v>0</v>
      </c>
      <c r="K136" s="110">
        <f>SUM(J136:J137,F136)</f>
        <v>0</v>
      </c>
    </row>
    <row r="137" spans="1:11" ht="15.95" customHeight="1" x14ac:dyDescent="0.4">
      <c r="A137" s="99"/>
      <c r="B137" s="101"/>
      <c r="C137" s="103"/>
      <c r="D137" s="105"/>
      <c r="E137" s="107"/>
      <c r="F137" s="109"/>
      <c r="G137" s="37" t="s">
        <v>31</v>
      </c>
      <c r="H137" s="26">
        <v>286199</v>
      </c>
      <c r="I137" s="20"/>
      <c r="J137" s="20">
        <f t="shared" si="1"/>
        <v>0</v>
      </c>
      <c r="K137" s="97"/>
    </row>
    <row r="138" spans="1:11" ht="15.95" customHeight="1" x14ac:dyDescent="0.4">
      <c r="A138" s="98">
        <f>A136+1</f>
        <v>65</v>
      </c>
      <c r="B138" s="100" t="s">
        <v>95</v>
      </c>
      <c r="C138" s="102">
        <v>268</v>
      </c>
      <c r="D138" s="104"/>
      <c r="E138" s="106">
        <v>100</v>
      </c>
      <c r="F138" s="108">
        <f>12*ROUNDDOWN(C138*D138*((185-E138)/100),2)</f>
        <v>0</v>
      </c>
      <c r="G138" s="36" t="s">
        <v>30</v>
      </c>
      <c r="H138" s="22">
        <v>121081</v>
      </c>
      <c r="I138" s="23"/>
      <c r="J138" s="23">
        <f t="shared" si="1"/>
        <v>0</v>
      </c>
      <c r="K138" s="110">
        <f>SUM(J138:J139,F138)</f>
        <v>0</v>
      </c>
    </row>
    <row r="139" spans="1:11" ht="15.95" customHeight="1" x14ac:dyDescent="0.4">
      <c r="A139" s="99"/>
      <c r="B139" s="101"/>
      <c r="C139" s="103"/>
      <c r="D139" s="105"/>
      <c r="E139" s="107"/>
      <c r="F139" s="109"/>
      <c r="G139" s="37" t="s">
        <v>31</v>
      </c>
      <c r="H139" s="26">
        <v>283040</v>
      </c>
      <c r="I139" s="20"/>
      <c r="J139" s="20">
        <f t="shared" si="1"/>
        <v>0</v>
      </c>
      <c r="K139" s="97"/>
    </row>
    <row r="140" spans="1:11" ht="15.95" customHeight="1" x14ac:dyDescent="0.4">
      <c r="A140" s="98">
        <f>A138+1</f>
        <v>66</v>
      </c>
      <c r="B140" s="100" t="s">
        <v>96</v>
      </c>
      <c r="C140" s="102">
        <v>184</v>
      </c>
      <c r="D140" s="104"/>
      <c r="E140" s="106">
        <v>100</v>
      </c>
      <c r="F140" s="108">
        <f>12*ROUNDDOWN(C140*D140*((185-E140)/100),2)</f>
        <v>0</v>
      </c>
      <c r="G140" s="36" t="s">
        <v>30</v>
      </c>
      <c r="H140" s="22">
        <v>87054</v>
      </c>
      <c r="I140" s="23"/>
      <c r="J140" s="23">
        <f t="shared" si="1"/>
        <v>0</v>
      </c>
      <c r="K140" s="110">
        <f>SUM(J140:J141,F140)</f>
        <v>0</v>
      </c>
    </row>
    <row r="141" spans="1:11" ht="15.95" customHeight="1" x14ac:dyDescent="0.4">
      <c r="A141" s="99"/>
      <c r="B141" s="101"/>
      <c r="C141" s="103"/>
      <c r="D141" s="105"/>
      <c r="E141" s="107"/>
      <c r="F141" s="109"/>
      <c r="G141" s="37" t="s">
        <v>31</v>
      </c>
      <c r="H141" s="26">
        <v>226988</v>
      </c>
      <c r="I141" s="20"/>
      <c r="J141" s="20">
        <f t="shared" si="1"/>
        <v>0</v>
      </c>
      <c r="K141" s="97"/>
    </row>
    <row r="142" spans="1:11" ht="15.95" customHeight="1" x14ac:dyDescent="0.4">
      <c r="A142" s="98">
        <f>A140+1</f>
        <v>67</v>
      </c>
      <c r="B142" s="100" t="s">
        <v>97</v>
      </c>
      <c r="C142" s="102">
        <v>84</v>
      </c>
      <c r="D142" s="104"/>
      <c r="E142" s="106">
        <v>100</v>
      </c>
      <c r="F142" s="108">
        <f>12*ROUNDDOWN(C142*D142*((185-E142)/100),2)</f>
        <v>0</v>
      </c>
      <c r="G142" s="36" t="s">
        <v>30</v>
      </c>
      <c r="H142" s="22">
        <v>27774</v>
      </c>
      <c r="I142" s="23"/>
      <c r="J142" s="23">
        <f t="shared" ref="J142:J147" si="2">ROUNDDOWN(H142*I142,2)</f>
        <v>0</v>
      </c>
      <c r="K142" s="110">
        <f>SUM(J142:J143,F142)</f>
        <v>0</v>
      </c>
    </row>
    <row r="143" spans="1:11" ht="15.95" customHeight="1" x14ac:dyDescent="0.4">
      <c r="A143" s="99"/>
      <c r="B143" s="101"/>
      <c r="C143" s="103"/>
      <c r="D143" s="105"/>
      <c r="E143" s="107"/>
      <c r="F143" s="109"/>
      <c r="G143" s="37" t="s">
        <v>31</v>
      </c>
      <c r="H143" s="26">
        <v>67852</v>
      </c>
      <c r="I143" s="20"/>
      <c r="J143" s="20">
        <f t="shared" si="2"/>
        <v>0</v>
      </c>
      <c r="K143" s="97"/>
    </row>
    <row r="144" spans="1:11" ht="15.95" customHeight="1" x14ac:dyDescent="0.4">
      <c r="A144" s="98">
        <f>A142+1</f>
        <v>68</v>
      </c>
      <c r="B144" s="100" t="s">
        <v>98</v>
      </c>
      <c r="C144" s="102">
        <v>478</v>
      </c>
      <c r="D144" s="104"/>
      <c r="E144" s="106">
        <v>100</v>
      </c>
      <c r="F144" s="108">
        <f>12*ROUNDDOWN(C144*D144*((185-E144)/100),2)</f>
        <v>0</v>
      </c>
      <c r="G144" s="36" t="s">
        <v>30</v>
      </c>
      <c r="H144" s="32">
        <v>286152</v>
      </c>
      <c r="I144" s="23"/>
      <c r="J144" s="23">
        <f t="shared" si="2"/>
        <v>0</v>
      </c>
      <c r="K144" s="110">
        <f>SUM(J144:J145,F144)</f>
        <v>0</v>
      </c>
    </row>
    <row r="145" spans="1:12" ht="15.95" customHeight="1" x14ac:dyDescent="0.4">
      <c r="A145" s="121"/>
      <c r="B145" s="122"/>
      <c r="C145" s="103"/>
      <c r="D145" s="105"/>
      <c r="E145" s="107"/>
      <c r="F145" s="109"/>
      <c r="G145" s="37" t="s">
        <v>31</v>
      </c>
      <c r="H145" s="26">
        <v>709557</v>
      </c>
      <c r="I145" s="20"/>
      <c r="J145" s="20">
        <f t="shared" si="2"/>
        <v>0</v>
      </c>
      <c r="K145" s="97"/>
    </row>
    <row r="146" spans="1:12" ht="15.95" customHeight="1" x14ac:dyDescent="0.4">
      <c r="A146" s="98">
        <f>A144+1</f>
        <v>69</v>
      </c>
      <c r="B146" s="100" t="s">
        <v>99</v>
      </c>
      <c r="C146" s="102">
        <v>218</v>
      </c>
      <c r="D146" s="127"/>
      <c r="E146" s="129">
        <v>100</v>
      </c>
      <c r="F146" s="108">
        <f>12*ROUNDDOWN(C146*D146*((185-E146)/100),2)</f>
        <v>0</v>
      </c>
      <c r="G146" s="39" t="s">
        <v>30</v>
      </c>
      <c r="H146" s="32">
        <v>77010</v>
      </c>
      <c r="I146" s="16"/>
      <c r="J146" s="23">
        <f t="shared" si="2"/>
        <v>0</v>
      </c>
      <c r="K146" s="110">
        <f>SUM(J146:J147,F146)</f>
        <v>0</v>
      </c>
    </row>
    <row r="147" spans="1:12" ht="15.95" customHeight="1" thickBot="1" x14ac:dyDescent="0.45">
      <c r="A147" s="121"/>
      <c r="B147" s="122"/>
      <c r="C147" s="126"/>
      <c r="D147" s="128"/>
      <c r="E147" s="130"/>
      <c r="F147" s="131"/>
      <c r="G147" s="40" t="s">
        <v>31</v>
      </c>
      <c r="H147" s="41">
        <v>167531</v>
      </c>
      <c r="I147" s="42"/>
      <c r="J147" s="42">
        <f t="shared" si="2"/>
        <v>0</v>
      </c>
      <c r="K147" s="123"/>
    </row>
    <row r="148" spans="1:12" s="52" customFormat="1" ht="24.75" customHeight="1" thickBot="1" x14ac:dyDescent="0.45">
      <c r="A148" s="85" t="s">
        <v>100</v>
      </c>
      <c r="B148" s="87"/>
      <c r="C148" s="43">
        <f>SUM(C10:C147)</f>
        <v>9593</v>
      </c>
      <c r="D148" s="44"/>
      <c r="E148" s="45"/>
      <c r="F148" s="46">
        <f>SUM(F10:F147)</f>
        <v>0</v>
      </c>
      <c r="G148" s="47"/>
      <c r="H148" s="48">
        <f>SUM(H10:H147)</f>
        <v>11991288</v>
      </c>
      <c r="I148" s="49"/>
      <c r="J148" s="50">
        <f>SUM(J10:J147)</f>
        <v>0</v>
      </c>
      <c r="K148" s="51">
        <f>SUM(K10:K147)</f>
        <v>0</v>
      </c>
      <c r="L148" s="52" t="s">
        <v>101</v>
      </c>
    </row>
    <row r="149" spans="1:12" ht="20.100000000000001" customHeight="1" thickBot="1" x14ac:dyDescent="0.45">
      <c r="C149" s="53"/>
      <c r="D149" s="54"/>
      <c r="E149" s="53"/>
      <c r="F149" s="54"/>
      <c r="G149" s="53"/>
      <c r="H149" s="54"/>
      <c r="I149" s="54"/>
      <c r="J149" s="54"/>
      <c r="K149" s="54"/>
    </row>
    <row r="150" spans="1:12" ht="27.75" customHeight="1" thickBot="1" x14ac:dyDescent="0.45">
      <c r="B150" s="124" t="s">
        <v>102</v>
      </c>
      <c r="C150" s="124"/>
      <c r="D150" s="124"/>
      <c r="E150" s="124"/>
      <c r="F150" s="124"/>
      <c r="G150" s="124"/>
      <c r="I150" s="55" t="s">
        <v>103</v>
      </c>
      <c r="J150" s="52" t="s">
        <v>104</v>
      </c>
      <c r="K150" s="56">
        <f>ROUNDDOWN(K148,0)</f>
        <v>0</v>
      </c>
      <c r="L150" s="2" t="s">
        <v>105</v>
      </c>
    </row>
    <row r="151" spans="1:12" ht="27.75" customHeight="1" thickBot="1" x14ac:dyDescent="0.45">
      <c r="B151" s="124"/>
      <c r="C151" s="124"/>
      <c r="D151" s="124"/>
      <c r="E151" s="124"/>
      <c r="F151" s="124"/>
      <c r="G151" s="124"/>
      <c r="K151" s="57"/>
    </row>
    <row r="152" spans="1:12" ht="27.75" customHeight="1" thickBot="1" x14ac:dyDescent="0.45">
      <c r="B152" s="124"/>
      <c r="C152" s="124"/>
      <c r="D152" s="124"/>
      <c r="E152" s="124"/>
      <c r="F152" s="124"/>
      <c r="G152" s="124"/>
      <c r="H152" s="58" t="s">
        <v>106</v>
      </c>
      <c r="I152" s="55" t="s">
        <v>107</v>
      </c>
      <c r="J152" s="52" t="s">
        <v>108</v>
      </c>
      <c r="K152" s="59">
        <f>ROUNDUP(K150*100/110,0)</f>
        <v>0</v>
      </c>
      <c r="L152" s="2" t="s">
        <v>109</v>
      </c>
    </row>
    <row r="153" spans="1:12" ht="27.75" customHeight="1" x14ac:dyDescent="0.4">
      <c r="B153" s="124"/>
      <c r="C153" s="124"/>
      <c r="D153" s="124"/>
      <c r="E153" s="124"/>
      <c r="F153" s="124"/>
      <c r="G153" s="124"/>
      <c r="H153" s="60"/>
      <c r="I153" s="60"/>
      <c r="J153" s="125" t="s">
        <v>110</v>
      </c>
      <c r="K153" s="125"/>
    </row>
    <row r="154" spans="1:12" ht="15" customHeight="1" x14ac:dyDescent="0.4">
      <c r="B154" s="52" t="s">
        <v>111</v>
      </c>
      <c r="C154" s="61"/>
      <c r="D154" s="61"/>
      <c r="E154" s="61"/>
      <c r="F154" s="61"/>
      <c r="G154" s="61"/>
      <c r="H154" s="60"/>
      <c r="I154" s="60"/>
      <c r="J154" s="62"/>
      <c r="K154" s="62"/>
    </row>
    <row r="155" spans="1:12" ht="15" customHeight="1" x14ac:dyDescent="0.4">
      <c r="B155" s="52"/>
      <c r="C155" s="61"/>
      <c r="D155" s="61"/>
      <c r="E155" s="61"/>
      <c r="F155" s="61"/>
      <c r="G155" s="61"/>
      <c r="H155" s="60"/>
      <c r="I155" s="60"/>
      <c r="J155" s="62"/>
      <c r="K155" s="62"/>
    </row>
    <row r="156" spans="1:12" ht="15" customHeight="1" x14ac:dyDescent="0.4">
      <c r="B156" s="52"/>
      <c r="C156" s="61"/>
      <c r="D156" s="61"/>
      <c r="E156" s="61"/>
      <c r="F156" s="61"/>
      <c r="G156" s="61"/>
      <c r="H156" s="60"/>
      <c r="I156" s="60"/>
      <c r="J156" s="62"/>
      <c r="K156" s="62"/>
    </row>
    <row r="157" spans="1:12" ht="15" customHeight="1" x14ac:dyDescent="0.4">
      <c r="B157" s="52"/>
      <c r="C157" s="61"/>
      <c r="D157" s="61"/>
      <c r="E157" s="61"/>
      <c r="F157" s="61"/>
      <c r="G157" s="61"/>
      <c r="H157" s="60"/>
      <c r="I157" s="60"/>
      <c r="J157" s="62"/>
      <c r="K157" s="62"/>
    </row>
    <row r="158" spans="1:12" ht="15" customHeight="1" x14ac:dyDescent="0.4">
      <c r="B158" s="52"/>
      <c r="C158" s="61"/>
      <c r="D158" s="61"/>
      <c r="E158" s="61"/>
      <c r="F158" s="61"/>
      <c r="G158" s="61"/>
      <c r="H158" s="60"/>
      <c r="I158" s="60"/>
      <c r="J158" s="62"/>
      <c r="K158" s="62"/>
    </row>
    <row r="159" spans="1:12" ht="15" customHeight="1" x14ac:dyDescent="0.4">
      <c r="B159" s="52"/>
      <c r="C159" s="55"/>
      <c r="D159" s="52"/>
      <c r="E159" s="55"/>
      <c r="F159" s="52"/>
      <c r="G159" s="52"/>
      <c r="H159" s="52"/>
    </row>
    <row r="160" spans="1:12" ht="15" customHeight="1" x14ac:dyDescent="0.4">
      <c r="B160" s="52"/>
      <c r="E160" s="63"/>
      <c r="F160" s="64"/>
      <c r="G160" s="64"/>
      <c r="H160" s="64"/>
    </row>
    <row r="161" spans="2:8" ht="15" customHeight="1" x14ac:dyDescent="0.4">
      <c r="E161" s="63"/>
      <c r="F161" s="65"/>
      <c r="G161" s="63"/>
      <c r="H161" s="65"/>
    </row>
    <row r="162" spans="2:8" x14ac:dyDescent="0.4">
      <c r="B162" s="65"/>
      <c r="C162" s="63"/>
      <c r="D162" s="65"/>
      <c r="E162" s="63"/>
      <c r="F162" s="65"/>
      <c r="G162" s="65"/>
      <c r="H162" s="65"/>
    </row>
  </sheetData>
  <sheetProtection algorithmName="SHA-512" hashValue="gOehnNdQqKuHUi+qY/z+VC9WwLTuU03enDZOqAe4SdubmOSDFMCSKd5s2vtirMX+u379WA+ZaPX+FI8LuUZ/AQ==" saltValue="tAouf40v0MA4RHymu0R9CA==" spinCount="100000" sheet="1" objects="1" scenarios="1"/>
  <protectedRanges>
    <protectedRange sqref="I10:I147" name="範囲2"/>
    <protectedRange sqref="D10:D147" name="範囲1"/>
  </protectedRanges>
  <mergeCells count="505">
    <mergeCell ref="K146:K147"/>
    <mergeCell ref="A148:B148"/>
    <mergeCell ref="B150:G153"/>
    <mergeCell ref="J153:K153"/>
    <mergeCell ref="A146:A147"/>
    <mergeCell ref="B146:B147"/>
    <mergeCell ref="C146:C147"/>
    <mergeCell ref="D146:D147"/>
    <mergeCell ref="E146:E147"/>
    <mergeCell ref="F146:F147"/>
    <mergeCell ref="K142:K143"/>
    <mergeCell ref="A144:A145"/>
    <mergeCell ref="B144:B145"/>
    <mergeCell ref="C144:C145"/>
    <mergeCell ref="D144:D145"/>
    <mergeCell ref="E144:E145"/>
    <mergeCell ref="F144:F145"/>
    <mergeCell ref="K144:K145"/>
    <mergeCell ref="A142:A143"/>
    <mergeCell ref="B142:B143"/>
    <mergeCell ref="C142:C143"/>
    <mergeCell ref="D142:D143"/>
    <mergeCell ref="E142:E143"/>
    <mergeCell ref="F142:F143"/>
    <mergeCell ref="K138:K139"/>
    <mergeCell ref="A140:A141"/>
    <mergeCell ref="B140:B141"/>
    <mergeCell ref="C140:C141"/>
    <mergeCell ref="D140:D141"/>
    <mergeCell ref="E140:E141"/>
    <mergeCell ref="F140:F141"/>
    <mergeCell ref="K140:K141"/>
    <mergeCell ref="A138:A139"/>
    <mergeCell ref="B138:B139"/>
    <mergeCell ref="C138:C139"/>
    <mergeCell ref="D138:D139"/>
    <mergeCell ref="E138:E139"/>
    <mergeCell ref="F138:F139"/>
    <mergeCell ref="K134:K135"/>
    <mergeCell ref="A136:A137"/>
    <mergeCell ref="B136:B137"/>
    <mergeCell ref="C136:C137"/>
    <mergeCell ref="D136:D137"/>
    <mergeCell ref="E136:E137"/>
    <mergeCell ref="F136:F137"/>
    <mergeCell ref="K136:K137"/>
    <mergeCell ref="A134:A135"/>
    <mergeCell ref="B134:B135"/>
    <mergeCell ref="C134:C135"/>
    <mergeCell ref="D134:D135"/>
    <mergeCell ref="E134:E135"/>
    <mergeCell ref="F134:F135"/>
    <mergeCell ref="K130:K131"/>
    <mergeCell ref="A132:A133"/>
    <mergeCell ref="B132:B133"/>
    <mergeCell ref="C132:C133"/>
    <mergeCell ref="D132:D133"/>
    <mergeCell ref="E132:E133"/>
    <mergeCell ref="F132:F133"/>
    <mergeCell ref="K132:K133"/>
    <mergeCell ref="A130:A131"/>
    <mergeCell ref="B130:B131"/>
    <mergeCell ref="C130:C131"/>
    <mergeCell ref="D130:D131"/>
    <mergeCell ref="E130:E131"/>
    <mergeCell ref="F130:F131"/>
    <mergeCell ref="K126:K127"/>
    <mergeCell ref="A128:A129"/>
    <mergeCell ref="B128:B129"/>
    <mergeCell ref="C128:C129"/>
    <mergeCell ref="D128:D129"/>
    <mergeCell ref="E128:E129"/>
    <mergeCell ref="F128:F129"/>
    <mergeCell ref="K128:K129"/>
    <mergeCell ref="A126:A127"/>
    <mergeCell ref="B126:B127"/>
    <mergeCell ref="C126:C127"/>
    <mergeCell ref="D126:D127"/>
    <mergeCell ref="E126:E127"/>
    <mergeCell ref="F126:F127"/>
    <mergeCell ref="K122:K123"/>
    <mergeCell ref="A124:A125"/>
    <mergeCell ref="B124:B125"/>
    <mergeCell ref="C124:C125"/>
    <mergeCell ref="D124:D125"/>
    <mergeCell ref="E124:E125"/>
    <mergeCell ref="F124:F125"/>
    <mergeCell ref="K124:K125"/>
    <mergeCell ref="A122:A123"/>
    <mergeCell ref="B122:B123"/>
    <mergeCell ref="C122:C123"/>
    <mergeCell ref="D122:D123"/>
    <mergeCell ref="E122:E123"/>
    <mergeCell ref="F122:F123"/>
    <mergeCell ref="K118:K119"/>
    <mergeCell ref="A120:A121"/>
    <mergeCell ref="B120:B121"/>
    <mergeCell ref="C120:C121"/>
    <mergeCell ref="D120:D121"/>
    <mergeCell ref="E120:E121"/>
    <mergeCell ref="F120:F121"/>
    <mergeCell ref="K120:K121"/>
    <mergeCell ref="A118:A119"/>
    <mergeCell ref="B118:B119"/>
    <mergeCell ref="C118:C119"/>
    <mergeCell ref="D118:D119"/>
    <mergeCell ref="E118:E119"/>
    <mergeCell ref="F118:F119"/>
    <mergeCell ref="K114:K115"/>
    <mergeCell ref="A116:A117"/>
    <mergeCell ref="B116:B117"/>
    <mergeCell ref="C116:C117"/>
    <mergeCell ref="D116:D117"/>
    <mergeCell ref="E116:E117"/>
    <mergeCell ref="F116:F117"/>
    <mergeCell ref="K116:K117"/>
    <mergeCell ref="A114:A115"/>
    <mergeCell ref="B114:B115"/>
    <mergeCell ref="C114:C115"/>
    <mergeCell ref="D114:D115"/>
    <mergeCell ref="E114:E115"/>
    <mergeCell ref="F114:F115"/>
    <mergeCell ref="K110:K111"/>
    <mergeCell ref="A112:A113"/>
    <mergeCell ref="B112:B113"/>
    <mergeCell ref="C112:C113"/>
    <mergeCell ref="D112:D113"/>
    <mergeCell ref="E112:E113"/>
    <mergeCell ref="F112:F113"/>
    <mergeCell ref="K112:K113"/>
    <mergeCell ref="A110:A111"/>
    <mergeCell ref="B110:B111"/>
    <mergeCell ref="C110:C111"/>
    <mergeCell ref="D110:D111"/>
    <mergeCell ref="E110:E111"/>
    <mergeCell ref="F110:F111"/>
    <mergeCell ref="K106:K107"/>
    <mergeCell ref="A108:A109"/>
    <mergeCell ref="B108:B109"/>
    <mergeCell ref="C108:C109"/>
    <mergeCell ref="D108:D109"/>
    <mergeCell ref="E108:E109"/>
    <mergeCell ref="F108:F109"/>
    <mergeCell ref="K108:K109"/>
    <mergeCell ref="A106:A107"/>
    <mergeCell ref="B106:B107"/>
    <mergeCell ref="C106:C107"/>
    <mergeCell ref="D106:D107"/>
    <mergeCell ref="E106:E107"/>
    <mergeCell ref="F106:F107"/>
    <mergeCell ref="K102:K103"/>
    <mergeCell ref="A104:A105"/>
    <mergeCell ref="B104:B105"/>
    <mergeCell ref="C104:C105"/>
    <mergeCell ref="D104:D105"/>
    <mergeCell ref="E104:E105"/>
    <mergeCell ref="F104:F105"/>
    <mergeCell ref="K104:K105"/>
    <mergeCell ref="A102:A103"/>
    <mergeCell ref="B102:B103"/>
    <mergeCell ref="C102:C103"/>
    <mergeCell ref="D102:D103"/>
    <mergeCell ref="E102:E103"/>
    <mergeCell ref="F102:F103"/>
    <mergeCell ref="K98:K99"/>
    <mergeCell ref="A100:A101"/>
    <mergeCell ref="B100:B101"/>
    <mergeCell ref="C100:C101"/>
    <mergeCell ref="D100:D101"/>
    <mergeCell ref="E100:E101"/>
    <mergeCell ref="F100:F101"/>
    <mergeCell ref="K100:K101"/>
    <mergeCell ref="A98:A99"/>
    <mergeCell ref="B98:B99"/>
    <mergeCell ref="C98:C99"/>
    <mergeCell ref="D98:D99"/>
    <mergeCell ref="E98:E99"/>
    <mergeCell ref="F98:F99"/>
    <mergeCell ref="K94:K95"/>
    <mergeCell ref="A96:A97"/>
    <mergeCell ref="B96:B97"/>
    <mergeCell ref="C96:C97"/>
    <mergeCell ref="D96:D97"/>
    <mergeCell ref="E96:E97"/>
    <mergeCell ref="F96:F97"/>
    <mergeCell ref="K96:K97"/>
    <mergeCell ref="A94:A95"/>
    <mergeCell ref="B94:B95"/>
    <mergeCell ref="C94:C95"/>
    <mergeCell ref="D94:D95"/>
    <mergeCell ref="E94:E95"/>
    <mergeCell ref="F94:F95"/>
    <mergeCell ref="K90:K91"/>
    <mergeCell ref="A92:A93"/>
    <mergeCell ref="B92:B93"/>
    <mergeCell ref="C92:C93"/>
    <mergeCell ref="D92:D93"/>
    <mergeCell ref="E92:E93"/>
    <mergeCell ref="F92:F93"/>
    <mergeCell ref="K92:K93"/>
    <mergeCell ref="A90:A91"/>
    <mergeCell ref="B90:B91"/>
    <mergeCell ref="C90:C91"/>
    <mergeCell ref="D90:D91"/>
    <mergeCell ref="E90:E91"/>
    <mergeCell ref="F90:F91"/>
    <mergeCell ref="K86:K87"/>
    <mergeCell ref="A88:A89"/>
    <mergeCell ref="B88:B89"/>
    <mergeCell ref="C88:C89"/>
    <mergeCell ref="D88:D89"/>
    <mergeCell ref="E88:E89"/>
    <mergeCell ref="F88:F89"/>
    <mergeCell ref="K88:K89"/>
    <mergeCell ref="A86:A87"/>
    <mergeCell ref="B86:B87"/>
    <mergeCell ref="C86:C87"/>
    <mergeCell ref="D86:D87"/>
    <mergeCell ref="E86:E87"/>
    <mergeCell ref="F86:F87"/>
    <mergeCell ref="K82:K83"/>
    <mergeCell ref="A84:A85"/>
    <mergeCell ref="B84:B85"/>
    <mergeCell ref="C84:C85"/>
    <mergeCell ref="D84:D85"/>
    <mergeCell ref="E84:E85"/>
    <mergeCell ref="F84:F85"/>
    <mergeCell ref="K84:K85"/>
    <mergeCell ref="A82:A83"/>
    <mergeCell ref="B82:B83"/>
    <mergeCell ref="C82:C83"/>
    <mergeCell ref="D82:D83"/>
    <mergeCell ref="E82:E83"/>
    <mergeCell ref="F82:F83"/>
    <mergeCell ref="K78:K79"/>
    <mergeCell ref="A80:A81"/>
    <mergeCell ref="B80:B81"/>
    <mergeCell ref="C80:C81"/>
    <mergeCell ref="D80:D81"/>
    <mergeCell ref="E80:E81"/>
    <mergeCell ref="F80:F81"/>
    <mergeCell ref="K80:K81"/>
    <mergeCell ref="A78:A79"/>
    <mergeCell ref="B78:B79"/>
    <mergeCell ref="C78:C79"/>
    <mergeCell ref="D78:D79"/>
    <mergeCell ref="E78:E79"/>
    <mergeCell ref="F78:F79"/>
    <mergeCell ref="K74:K75"/>
    <mergeCell ref="A76:A77"/>
    <mergeCell ref="B76:B77"/>
    <mergeCell ref="C76:C77"/>
    <mergeCell ref="D76:D77"/>
    <mergeCell ref="E76:E77"/>
    <mergeCell ref="F76:F77"/>
    <mergeCell ref="K76:K77"/>
    <mergeCell ref="A74:A75"/>
    <mergeCell ref="B74:B75"/>
    <mergeCell ref="C74:C75"/>
    <mergeCell ref="D74:D75"/>
    <mergeCell ref="E74:E75"/>
    <mergeCell ref="F74:F75"/>
    <mergeCell ref="K70:K71"/>
    <mergeCell ref="A72:A73"/>
    <mergeCell ref="B72:B73"/>
    <mergeCell ref="C72:C73"/>
    <mergeCell ref="D72:D73"/>
    <mergeCell ref="E72:E73"/>
    <mergeCell ref="F72:F73"/>
    <mergeCell ref="K72:K73"/>
    <mergeCell ref="A70:A71"/>
    <mergeCell ref="B70:B71"/>
    <mergeCell ref="C70:C71"/>
    <mergeCell ref="D70:D71"/>
    <mergeCell ref="E70:E71"/>
    <mergeCell ref="F70:F71"/>
    <mergeCell ref="K66:K67"/>
    <mergeCell ref="A68:A69"/>
    <mergeCell ref="B68:B69"/>
    <mergeCell ref="C68:C69"/>
    <mergeCell ref="D68:D69"/>
    <mergeCell ref="E68:E69"/>
    <mergeCell ref="F68:F69"/>
    <mergeCell ref="K68:K69"/>
    <mergeCell ref="A66:A67"/>
    <mergeCell ref="B66:B67"/>
    <mergeCell ref="C66:C67"/>
    <mergeCell ref="D66:D67"/>
    <mergeCell ref="E66:E67"/>
    <mergeCell ref="F66:F67"/>
    <mergeCell ref="K62:K63"/>
    <mergeCell ref="A64:A65"/>
    <mergeCell ref="B64:B65"/>
    <mergeCell ref="C64:C65"/>
    <mergeCell ref="D64:D65"/>
    <mergeCell ref="E64:E65"/>
    <mergeCell ref="F64:F65"/>
    <mergeCell ref="K64:K65"/>
    <mergeCell ref="A62:A63"/>
    <mergeCell ref="B62:B63"/>
    <mergeCell ref="C62:C63"/>
    <mergeCell ref="D62:D63"/>
    <mergeCell ref="E62:E63"/>
    <mergeCell ref="F62:F63"/>
    <mergeCell ref="K58:K59"/>
    <mergeCell ref="A60:A61"/>
    <mergeCell ref="B60:B61"/>
    <mergeCell ref="C60:C61"/>
    <mergeCell ref="D60:D61"/>
    <mergeCell ref="E60:E61"/>
    <mergeCell ref="F60:F61"/>
    <mergeCell ref="K60:K61"/>
    <mergeCell ref="A58:A59"/>
    <mergeCell ref="B58:B59"/>
    <mergeCell ref="C58:C59"/>
    <mergeCell ref="D58:D59"/>
    <mergeCell ref="E58:E59"/>
    <mergeCell ref="F58:F59"/>
    <mergeCell ref="K54:K55"/>
    <mergeCell ref="A56:A57"/>
    <mergeCell ref="B56:B57"/>
    <mergeCell ref="C56:C57"/>
    <mergeCell ref="D56:D57"/>
    <mergeCell ref="E56:E57"/>
    <mergeCell ref="F56:F57"/>
    <mergeCell ref="K56:K57"/>
    <mergeCell ref="A54:A55"/>
    <mergeCell ref="B54:B55"/>
    <mergeCell ref="C54:C55"/>
    <mergeCell ref="D54:D55"/>
    <mergeCell ref="E54:E55"/>
    <mergeCell ref="F54:F55"/>
    <mergeCell ref="K50:K51"/>
    <mergeCell ref="A52:A53"/>
    <mergeCell ref="B52:B53"/>
    <mergeCell ref="C52:C53"/>
    <mergeCell ref="D52:D53"/>
    <mergeCell ref="E52:E53"/>
    <mergeCell ref="F52:F53"/>
    <mergeCell ref="K52:K53"/>
    <mergeCell ref="A50:A51"/>
    <mergeCell ref="B50:B51"/>
    <mergeCell ref="C50:C51"/>
    <mergeCell ref="D50:D51"/>
    <mergeCell ref="E50:E51"/>
    <mergeCell ref="F50:F51"/>
    <mergeCell ref="K46:K47"/>
    <mergeCell ref="A48:A49"/>
    <mergeCell ref="B48:B49"/>
    <mergeCell ref="C48:C49"/>
    <mergeCell ref="D48:D49"/>
    <mergeCell ref="E48:E49"/>
    <mergeCell ref="F48:F49"/>
    <mergeCell ref="K48:K49"/>
    <mergeCell ref="A46:A47"/>
    <mergeCell ref="B46:B47"/>
    <mergeCell ref="C46:C47"/>
    <mergeCell ref="D46:D47"/>
    <mergeCell ref="E46:E47"/>
    <mergeCell ref="F46:F47"/>
    <mergeCell ref="K42:K43"/>
    <mergeCell ref="A44:A45"/>
    <mergeCell ref="B44:B45"/>
    <mergeCell ref="C44:C45"/>
    <mergeCell ref="D44:D45"/>
    <mergeCell ref="E44:E45"/>
    <mergeCell ref="F44:F45"/>
    <mergeCell ref="K44:K45"/>
    <mergeCell ref="A42:A43"/>
    <mergeCell ref="B42:B43"/>
    <mergeCell ref="C42:C43"/>
    <mergeCell ref="D42:D43"/>
    <mergeCell ref="E42:E43"/>
    <mergeCell ref="F42:F43"/>
    <mergeCell ref="K38:K39"/>
    <mergeCell ref="A40:A41"/>
    <mergeCell ref="B40:B41"/>
    <mergeCell ref="C40:C41"/>
    <mergeCell ref="D40:D41"/>
    <mergeCell ref="E40:E41"/>
    <mergeCell ref="F40:F41"/>
    <mergeCell ref="K40:K41"/>
    <mergeCell ref="A38:A39"/>
    <mergeCell ref="B38:B39"/>
    <mergeCell ref="C38:C39"/>
    <mergeCell ref="D38:D39"/>
    <mergeCell ref="E38:E39"/>
    <mergeCell ref="F38:F39"/>
    <mergeCell ref="K34:K35"/>
    <mergeCell ref="A36:A37"/>
    <mergeCell ref="B36:B37"/>
    <mergeCell ref="C36:C37"/>
    <mergeCell ref="D36:D37"/>
    <mergeCell ref="E36:E37"/>
    <mergeCell ref="F36:F37"/>
    <mergeCell ref="K36:K37"/>
    <mergeCell ref="A34:A35"/>
    <mergeCell ref="B34:B35"/>
    <mergeCell ref="C34:C35"/>
    <mergeCell ref="D34:D35"/>
    <mergeCell ref="E34:E35"/>
    <mergeCell ref="F34:F35"/>
    <mergeCell ref="K30:K31"/>
    <mergeCell ref="A32:A33"/>
    <mergeCell ref="B32:B33"/>
    <mergeCell ref="C32:C33"/>
    <mergeCell ref="D32:D33"/>
    <mergeCell ref="E32:E33"/>
    <mergeCell ref="F32:F33"/>
    <mergeCell ref="K32:K33"/>
    <mergeCell ref="A30:A31"/>
    <mergeCell ref="B30:B31"/>
    <mergeCell ref="C30:C31"/>
    <mergeCell ref="D30:D31"/>
    <mergeCell ref="E30:E31"/>
    <mergeCell ref="F30:F31"/>
    <mergeCell ref="K26:K27"/>
    <mergeCell ref="A28:A29"/>
    <mergeCell ref="B28:B29"/>
    <mergeCell ref="C28:C29"/>
    <mergeCell ref="D28:D29"/>
    <mergeCell ref="E28:E29"/>
    <mergeCell ref="F28:F29"/>
    <mergeCell ref="K28:K29"/>
    <mergeCell ref="A26:A27"/>
    <mergeCell ref="B26:B27"/>
    <mergeCell ref="C26:C27"/>
    <mergeCell ref="D26:D27"/>
    <mergeCell ref="E26:E27"/>
    <mergeCell ref="F26:F27"/>
    <mergeCell ref="K22:K23"/>
    <mergeCell ref="A24:A25"/>
    <mergeCell ref="B24:B25"/>
    <mergeCell ref="C24:C25"/>
    <mergeCell ref="D24:D25"/>
    <mergeCell ref="E24:E25"/>
    <mergeCell ref="F24:F25"/>
    <mergeCell ref="K24:K25"/>
    <mergeCell ref="A22:A23"/>
    <mergeCell ref="B22:B23"/>
    <mergeCell ref="C22:C23"/>
    <mergeCell ref="D22:D23"/>
    <mergeCell ref="E22:E23"/>
    <mergeCell ref="F22:F23"/>
    <mergeCell ref="K18:K19"/>
    <mergeCell ref="A20:A21"/>
    <mergeCell ref="B20:B21"/>
    <mergeCell ref="C20:C21"/>
    <mergeCell ref="D20:D21"/>
    <mergeCell ref="E20:E21"/>
    <mergeCell ref="F20:F21"/>
    <mergeCell ref="K20:K21"/>
    <mergeCell ref="A18:A19"/>
    <mergeCell ref="B18:B19"/>
    <mergeCell ref="C18:C19"/>
    <mergeCell ref="D18:D19"/>
    <mergeCell ref="E18:E19"/>
    <mergeCell ref="F18:F19"/>
    <mergeCell ref="K14:K15"/>
    <mergeCell ref="A16:A17"/>
    <mergeCell ref="B16:B17"/>
    <mergeCell ref="C16:C17"/>
    <mergeCell ref="D16:D17"/>
    <mergeCell ref="E16:E17"/>
    <mergeCell ref="F16:F17"/>
    <mergeCell ref="K16:K17"/>
    <mergeCell ref="A14:A15"/>
    <mergeCell ref="B14:B15"/>
    <mergeCell ref="C14:C15"/>
    <mergeCell ref="D14:D15"/>
    <mergeCell ref="E14:E15"/>
    <mergeCell ref="F14:F15"/>
    <mergeCell ref="K10:K11"/>
    <mergeCell ref="A12:A13"/>
    <mergeCell ref="B12:B13"/>
    <mergeCell ref="C12:C13"/>
    <mergeCell ref="D12:D13"/>
    <mergeCell ref="E12:E13"/>
    <mergeCell ref="F12:F13"/>
    <mergeCell ref="K12:K13"/>
    <mergeCell ref="A10:A11"/>
    <mergeCell ref="B10:B11"/>
    <mergeCell ref="C10:C11"/>
    <mergeCell ref="D10:D11"/>
    <mergeCell ref="E10:E11"/>
    <mergeCell ref="F10:F11"/>
    <mergeCell ref="C6:C7"/>
    <mergeCell ref="D6:D7"/>
    <mergeCell ref="E6:E7"/>
    <mergeCell ref="F6:F7"/>
    <mergeCell ref="A1:F1"/>
    <mergeCell ref="H1:L4"/>
    <mergeCell ref="A2:F2"/>
    <mergeCell ref="A3:F3"/>
    <mergeCell ref="A4:F4"/>
    <mergeCell ref="A5:A9"/>
    <mergeCell ref="B5:B9"/>
    <mergeCell ref="C5:F5"/>
    <mergeCell ref="G5:J5"/>
    <mergeCell ref="K5:K7"/>
    <mergeCell ref="J6:J7"/>
    <mergeCell ref="G8:H8"/>
    <mergeCell ref="G9:H9"/>
    <mergeCell ref="G6:H7"/>
    <mergeCell ref="I6:I7"/>
  </mergeCells>
  <phoneticPr fontId="3"/>
  <printOptions horizontalCentered="1"/>
  <pageMargins left="0.39370078740157483" right="0.19685039370078741" top="0.78740157480314965" bottom="0.39370078740157483" header="0.19685039370078741" footer="0.19685039370078741"/>
  <pageSetup paperSize="8" scale="65" orientation="portrait" r:id="rId1"/>
  <headerFooter alignWithMargins="0"/>
  <rowBreaks count="1" manualBreakCount="1">
    <brk id="10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別紙6-1</vt:lpstr>
      <vt:lpstr>'別紙6-1'!Print_Area</vt:lpstr>
      <vt:lpstr>'別紙6-1'!Print_Titles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2021-08-10T02:01:24Z</dcterms:modified>
</cp:coreProperties>
</file>