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\\N2301\g-015015-$\一次保存用フォルダ\R6年度\J3  農産園芸\3 事業\05 6次産業化\05　5年度　6次産業化事業費補助金（募集・相談会）\02 募集要項 案（R6～）\"/>
    </mc:Choice>
  </mc:AlternateContent>
  <bookViews>
    <workbookView xWindow="0" yWindow="0" windowWidth="19200" windowHeight="7340" tabRatio="500"/>
  </bookViews>
  <sheets>
    <sheet name="経費" sheetId="5" r:id="rId1"/>
    <sheet name="収支計画書" sheetId="6" r:id="rId2"/>
  </sheets>
  <definedNames>
    <definedName name="_xlnm._FilterDatabase" localSheetId="0" hidden="1">経費!$C$1:$I$22</definedName>
    <definedName name="_xlnm.Print_Area" localSheetId="1">収支計画書!$A$1:$I$32</definedName>
  </definedNames>
  <calcPr calcId="162913"/>
</workbook>
</file>

<file path=xl/calcChain.xml><?xml version="1.0" encoding="utf-8"?>
<calcChain xmlns="http://schemas.openxmlformats.org/spreadsheetml/2006/main">
  <c r="H39" i="5" l="1"/>
  <c r="F39" i="5"/>
  <c r="E39" i="5"/>
  <c r="H35" i="5" l="1"/>
  <c r="H34" i="5"/>
  <c r="H33" i="5"/>
  <c r="H32" i="5"/>
  <c r="H36" i="5"/>
  <c r="H37" i="5"/>
  <c r="H38" i="5"/>
  <c r="H40" i="5"/>
  <c r="G3" i="5"/>
  <c r="E3" i="5" s="1"/>
  <c r="G4" i="5"/>
  <c r="E4" i="5" s="1"/>
  <c r="G5" i="5"/>
  <c r="E5" i="5" s="1"/>
  <c r="G6" i="5"/>
  <c r="E6" i="5" s="1"/>
  <c r="G7" i="5"/>
  <c r="E7" i="5" s="1"/>
  <c r="G8" i="5"/>
  <c r="E8" i="5" s="1"/>
  <c r="G9" i="5"/>
  <c r="E9" i="5" s="1"/>
  <c r="G10" i="5"/>
  <c r="E10" i="5" s="1"/>
  <c r="G11" i="5"/>
  <c r="E11" i="5" s="1"/>
  <c r="G12" i="5"/>
  <c r="E12" i="5" s="1"/>
  <c r="G13" i="5"/>
  <c r="E13" i="5" s="1"/>
  <c r="G14" i="5"/>
  <c r="E14" i="5" s="1"/>
  <c r="G15" i="5"/>
  <c r="E15" i="5" s="1"/>
  <c r="G16" i="5"/>
  <c r="E16" i="5" s="1"/>
  <c r="G17" i="5"/>
  <c r="E17" i="5" s="1"/>
  <c r="G18" i="5"/>
  <c r="E18" i="5" s="1"/>
  <c r="G19" i="5"/>
  <c r="E19" i="5" s="1"/>
  <c r="G20" i="5"/>
  <c r="E20" i="5" s="1"/>
  <c r="G21" i="5"/>
  <c r="E21" i="5" s="1"/>
  <c r="G2" i="5"/>
  <c r="E2" i="5" s="1"/>
  <c r="E40" i="5" l="1"/>
  <c r="F27" i="6" s="1"/>
  <c r="F22" i="5" l="1"/>
  <c r="E31" i="5" l="1"/>
  <c r="E32" i="5" l="1"/>
  <c r="F19" i="6" s="1"/>
  <c r="E33" i="5"/>
  <c r="E34" i="5"/>
  <c r="E35" i="5"/>
  <c r="E36" i="5"/>
  <c r="F23" i="6" s="1"/>
  <c r="E37" i="5"/>
  <c r="F24" i="6" s="1"/>
  <c r="E38" i="5"/>
  <c r="H31" i="5"/>
  <c r="H41" i="5" s="1"/>
  <c r="F32" i="5"/>
  <c r="F33" i="5"/>
  <c r="F34" i="5"/>
  <c r="F35" i="5"/>
  <c r="F36" i="5"/>
  <c r="F37" i="5"/>
  <c r="F38" i="5"/>
  <c r="F40" i="5"/>
  <c r="F31" i="5"/>
  <c r="E22" i="5"/>
  <c r="C12" i="6"/>
  <c r="C10" i="6"/>
  <c r="C9" i="6"/>
  <c r="D25" i="6" l="1"/>
  <c r="F25" i="6"/>
  <c r="D22" i="6"/>
  <c r="F22" i="6"/>
  <c r="D21" i="6"/>
  <c r="F21" i="6"/>
  <c r="D20" i="6"/>
  <c r="F20" i="6"/>
  <c r="F18" i="6"/>
  <c r="F41" i="5"/>
  <c r="D19" i="6"/>
  <c r="D18" i="6"/>
  <c r="D23" i="6"/>
  <c r="D24" i="6"/>
  <c r="D27" i="6"/>
  <c r="E41" i="5"/>
  <c r="E26" i="5" s="1"/>
  <c r="G31" i="6" s="1"/>
  <c r="G22" i="6" l="1"/>
  <c r="G21" i="6"/>
  <c r="G20" i="6"/>
  <c r="G18" i="6"/>
  <c r="G23" i="6"/>
  <c r="G19" i="6"/>
  <c r="G24" i="6"/>
  <c r="F26" i="5"/>
  <c r="F28" i="5" s="1"/>
  <c r="G27" i="6"/>
  <c r="F28" i="6"/>
  <c r="G25" i="6"/>
  <c r="E28" i="6"/>
  <c r="D31" i="6" l="1"/>
  <c r="G28" i="6"/>
  <c r="C13" i="6" l="1"/>
  <c r="C11" i="6"/>
</calcChain>
</file>

<file path=xl/sharedStrings.xml><?xml version="1.0" encoding="utf-8"?>
<sst xmlns="http://schemas.openxmlformats.org/spreadsheetml/2006/main" count="87" uniqueCount="85">
  <si>
    <t>相手先</t>
    <rPh sb="0" eb="3">
      <t>アイテサキ</t>
    </rPh>
    <phoneticPr fontId="1"/>
  </si>
  <si>
    <t>適用</t>
    <rPh sb="0" eb="2">
      <t>テキヨウ</t>
    </rPh>
    <phoneticPr fontId="1"/>
  </si>
  <si>
    <t>備考</t>
    <rPh sb="0" eb="2">
      <t>ビコウ</t>
    </rPh>
    <phoneticPr fontId="1"/>
  </si>
  <si>
    <t>金額
（税込）</t>
    <rPh sb="0" eb="2">
      <t>キンガク</t>
    </rPh>
    <rPh sb="4" eb="6">
      <t>ゼイコミ</t>
    </rPh>
    <phoneticPr fontId="1"/>
  </si>
  <si>
    <t>金額
（税抜）</t>
    <rPh sb="0" eb="2">
      <t>キンガク</t>
    </rPh>
    <rPh sb="4" eb="5">
      <t>ゼイ</t>
    </rPh>
    <rPh sb="5" eb="6">
      <t>ヌ</t>
    </rPh>
    <phoneticPr fontId="1"/>
  </si>
  <si>
    <t>No.</t>
    <phoneticPr fontId="1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</si>
  <si>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</si>
  <si>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</si>
  <si>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</si>
  <si>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</si>
  <si>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</si>
  <si>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</si>
  <si>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</si>
  <si>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</si>
  <si>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</si>
  <si>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</si>
  <si>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</si>
  <si>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</si>
  <si>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</si>
  <si>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</si>
  <si>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</si>
  <si>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合計</t>
    <rPh sb="0" eb="2">
      <t>ゴウケイ</t>
    </rPh>
    <phoneticPr fontId="4"/>
  </si>
  <si>
    <t>委託費</t>
  </si>
  <si>
    <t>備品購入費</t>
  </si>
  <si>
    <t>旅費・交通費</t>
  </si>
  <si>
    <t>原材料費</t>
  </si>
  <si>
    <t>消耗品費</t>
  </si>
  <si>
    <t>通信・運搬費</t>
  </si>
  <si>
    <t>その他の経費</t>
  </si>
  <si>
    <t>使用料及び賃借料</t>
    <phoneticPr fontId="4"/>
  </si>
  <si>
    <t>合計</t>
  </si>
  <si>
    <t>合計</t>
    <rPh sb="0" eb="2">
      <t>ゴウケイ</t>
    </rPh>
    <phoneticPr fontId="4"/>
  </si>
  <si>
    <t>賃金・報償費</t>
    <phoneticPr fontId="4"/>
  </si>
  <si>
    <t>⑯</t>
    <phoneticPr fontId="4"/>
  </si>
  <si>
    <t>⑰</t>
    <phoneticPr fontId="4"/>
  </si>
  <si>
    <t>⑱</t>
    <phoneticPr fontId="4"/>
  </si>
  <si>
    <t>⑲</t>
    <phoneticPr fontId="4"/>
  </si>
  <si>
    <t>⑳</t>
    <phoneticPr fontId="4"/>
  </si>
  <si>
    <t>項目</t>
  </si>
  <si>
    <t>備考（調達先等）</t>
  </si>
  <si>
    <t>１　自己資金</t>
  </si>
  <si>
    <t>２　借入金</t>
  </si>
  <si>
    <t>３　補助金</t>
  </si>
  <si>
    <t>４　その他</t>
  </si>
  <si>
    <t>摘要（積算）</t>
  </si>
  <si>
    <t>補助対象経費</t>
  </si>
  <si>
    <t>補助対象外経費</t>
  </si>
  <si>
    <t>計</t>
  </si>
  <si>
    <t>（収入の部）</t>
    <phoneticPr fontId="4"/>
  </si>
  <si>
    <t>（支出の部）</t>
    <phoneticPr fontId="4"/>
  </si>
  <si>
    <t>単位：円</t>
    <phoneticPr fontId="4"/>
  </si>
  <si>
    <t>単位：円</t>
    <phoneticPr fontId="4"/>
  </si>
  <si>
    <t>(A)</t>
    <phoneticPr fontId="4"/>
  </si>
  <si>
    <t>×１／２</t>
    <phoneticPr fontId="4"/>
  </si>
  <si>
    <t>×１／２＝</t>
    <phoneticPr fontId="4"/>
  </si>
  <si>
    <t>・・・（B）</t>
    <phoneticPr fontId="4"/>
  </si>
  <si>
    <t>借入金</t>
    <phoneticPr fontId="4"/>
  </si>
  <si>
    <t>自己資金</t>
    <phoneticPr fontId="4"/>
  </si>
  <si>
    <t>収入</t>
    <rPh sb="0" eb="2">
      <t>シュウニュウ</t>
    </rPh>
    <phoneticPr fontId="4"/>
  </si>
  <si>
    <t>支出</t>
    <rPh sb="0" eb="2">
      <t>シシュツ</t>
    </rPh>
    <phoneticPr fontId="4"/>
  </si>
  <si>
    <t>その他</t>
    <phoneticPr fontId="4"/>
  </si>
  <si>
    <t>予算額</t>
    <phoneticPr fontId="4"/>
  </si>
  <si>
    <t>予算額</t>
    <phoneticPr fontId="4"/>
  </si>
  <si>
    <t>市補助金</t>
    <rPh sb="0" eb="1">
      <t>シ</t>
    </rPh>
    <phoneticPr fontId="4"/>
  </si>
  <si>
    <t>市経費（税込）</t>
    <rPh sb="0" eb="1">
      <t>シ</t>
    </rPh>
    <rPh sb="1" eb="3">
      <t>ケイヒ</t>
    </rPh>
    <rPh sb="4" eb="6">
      <t>ゼイコ</t>
    </rPh>
    <phoneticPr fontId="4"/>
  </si>
  <si>
    <t>市経費（税抜）</t>
    <rPh sb="5" eb="6">
      <t>ヌ</t>
    </rPh>
    <phoneticPr fontId="4"/>
  </si>
  <si>
    <t>対象外含む</t>
    <rPh sb="0" eb="3">
      <t>タイショウガイ</t>
    </rPh>
    <rPh sb="3" eb="4">
      <t>フク</t>
    </rPh>
    <phoneticPr fontId="4"/>
  </si>
  <si>
    <t>賃金・報償費：短期雇用のための賃金・外部専門家等への謝金</t>
    <phoneticPr fontId="4"/>
  </si>
  <si>
    <t>項目・内容</t>
    <rPh sb="3" eb="5">
      <t>ナイヨウ</t>
    </rPh>
    <phoneticPr fontId="4"/>
  </si>
  <si>
    <t>※補助金交付申請額＝補助対象経費(A)</t>
    <phoneticPr fontId="4"/>
  </si>
  <si>
    <t>その他の経費：上記に掲げるもののほか、市長が必要かつ適当と認める経費</t>
    <phoneticPr fontId="4"/>
  </si>
  <si>
    <t>補助
対象</t>
    <rPh sb="0" eb="2">
      <t>ホジョ</t>
    </rPh>
    <rPh sb="3" eb="5">
      <t>タイショウ</t>
    </rPh>
    <phoneticPr fontId="4"/>
  </si>
  <si>
    <t>税率</t>
    <rPh sb="0" eb="2">
      <t>ゼイリツ</t>
    </rPh>
    <phoneticPr fontId="4"/>
  </si>
  <si>
    <t>軽減税率
対象の場合○を選択</t>
    <phoneticPr fontId="4"/>
  </si>
  <si>
    <t>第３号様式の1</t>
    <phoneticPr fontId="4"/>
  </si>
  <si>
    <t>[　　　　　　　　　　　　]支援　収支計画書</t>
    <phoneticPr fontId="4"/>
  </si>
  <si>
    <t>工事費</t>
    <rPh sb="0" eb="3">
      <t>コウジヒ</t>
    </rPh>
    <phoneticPr fontId="4"/>
  </si>
  <si>
    <t>旅費：事業を目的とした交通費、宿泊費等</t>
    <rPh sb="0" eb="1">
      <t>タビ</t>
    </rPh>
    <rPh sb="11" eb="13">
      <t>コウツウ</t>
    </rPh>
    <rPh sb="15" eb="18">
      <t>シュクハクヒ</t>
    </rPh>
    <rPh sb="18" eb="19">
      <t>トウ</t>
    </rPh>
    <phoneticPr fontId="4"/>
  </si>
  <si>
    <t>消耗品費：消耗品（3万円未満）の購入に要する経費</t>
    <rPh sb="10" eb="11">
      <t>マン</t>
    </rPh>
    <rPh sb="11" eb="12">
      <t>エン</t>
    </rPh>
    <rPh sb="12" eb="14">
      <t>ミマン</t>
    </rPh>
    <phoneticPr fontId="4"/>
  </si>
  <si>
    <t>原材料費：試作用の原材料の購入に要する経費</t>
    <rPh sb="5" eb="7">
      <t>シサク</t>
    </rPh>
    <rPh sb="7" eb="8">
      <t>ヨウ</t>
    </rPh>
    <phoneticPr fontId="4"/>
  </si>
  <si>
    <t>通信・運搬費：郵便料・振込手数料・運搬費等の経費</t>
    <rPh sb="7" eb="9">
      <t>ユウビン</t>
    </rPh>
    <rPh sb="9" eb="10">
      <t>リョウ</t>
    </rPh>
    <rPh sb="11" eb="13">
      <t>フリコミ</t>
    </rPh>
    <rPh sb="13" eb="16">
      <t>テスウリョウ</t>
    </rPh>
    <rPh sb="17" eb="19">
      <t>ウンパン</t>
    </rPh>
    <rPh sb="19" eb="20">
      <t>ヒ</t>
    </rPh>
    <phoneticPr fontId="4"/>
  </si>
  <si>
    <t>委託費：パッケージデザイン及び制作・栄養分析・消費者ニーズ調査等に要する経費</t>
    <rPh sb="13" eb="14">
      <t>オヨ</t>
    </rPh>
    <rPh sb="15" eb="17">
      <t>セイサク</t>
    </rPh>
    <rPh sb="18" eb="20">
      <t>エイヨウ</t>
    </rPh>
    <rPh sb="20" eb="22">
      <t>ブンセキ</t>
    </rPh>
    <rPh sb="23" eb="25">
      <t>ショウヒ</t>
    </rPh>
    <rPh sb="25" eb="26">
      <t>シャ</t>
    </rPh>
    <phoneticPr fontId="4"/>
  </si>
  <si>
    <t>使用料及び賃借料：機材や加工施設等の使用料・設備・機器のリース料等の経費</t>
    <rPh sb="9" eb="11">
      <t>キザイ</t>
    </rPh>
    <rPh sb="12" eb="14">
      <t>カコウ</t>
    </rPh>
    <rPh sb="14" eb="16">
      <t>シセツ</t>
    </rPh>
    <rPh sb="16" eb="17">
      <t>トウ</t>
    </rPh>
    <rPh sb="18" eb="20">
      <t>シヨウ</t>
    </rPh>
    <rPh sb="20" eb="21">
      <t>リョウ</t>
    </rPh>
    <rPh sb="25" eb="27">
      <t>キキ</t>
    </rPh>
    <rPh sb="31" eb="32">
      <t>リョウ</t>
    </rPh>
    <rPh sb="34" eb="36">
      <t>ケイヒ</t>
    </rPh>
    <phoneticPr fontId="4"/>
  </si>
  <si>
    <t>備品購入費：簡易な設備・機器等の購入に要する経費</t>
    <rPh sb="6" eb="8">
      <t>カンイ</t>
    </rPh>
    <rPh sb="9" eb="11">
      <t>セツビ</t>
    </rPh>
    <rPh sb="12" eb="14">
      <t>キキ</t>
    </rPh>
    <phoneticPr fontId="4"/>
  </si>
  <si>
    <t>工事費：加工を行う設備の設置・改修に要する経費</t>
    <rPh sb="0" eb="2">
      <t>コウジ</t>
    </rPh>
    <rPh sb="2" eb="3">
      <t>ヒ</t>
    </rPh>
    <rPh sb="4" eb="6">
      <t>カコウ</t>
    </rPh>
    <rPh sb="7" eb="8">
      <t>オコナ</t>
    </rPh>
    <rPh sb="9" eb="11">
      <t>セツビ</t>
    </rPh>
    <rPh sb="12" eb="14">
      <t>セッチ</t>
    </rPh>
    <rPh sb="15" eb="17">
      <t>カイシュウ</t>
    </rPh>
    <rPh sb="18" eb="19">
      <t>ヨウ</t>
    </rPh>
    <rPh sb="21" eb="23">
      <t>ケイヒ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</si>
</sst>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Century"/>
      <family val="1"/>
    </font>
    <font>
      <sz val="10.5"/>
      <name val="Century"/>
      <family val="1"/>
    </font>
    <font>
      <b/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Century"/>
      <family val="1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38" fontId="0" fillId="0" borderId="0" xfId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56" fontId="3" fillId="0" borderId="1" xfId="0" applyNumberFormat="1" applyFont="1" applyBorder="1" applyAlignment="1">
      <alignment horizontal="center" vertical="center" wrapText="1"/>
    </xf>
    <xf numFmtId="56" fontId="3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4" xfId="0" applyFont="1" applyFill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/>
    <xf numFmtId="0" fontId="6" fillId="0" borderId="4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176" fontId="2" fillId="0" borderId="0" xfId="0" applyNumberFormat="1" applyFont="1" applyFill="1" applyBorder="1" applyAlignment="1">
      <alignment vertical="center" wrapText="1"/>
    </xf>
    <xf numFmtId="176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56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8" fontId="3" fillId="0" borderId="7" xfId="1" applyFont="1" applyFill="1" applyBorder="1" applyAlignment="1">
      <alignment vertical="center" wrapText="1"/>
    </xf>
    <xf numFmtId="3" fontId="0" fillId="0" borderId="0" xfId="0" applyNumberFormat="1"/>
    <xf numFmtId="3" fontId="3" fillId="0" borderId="0" xfId="0" applyNumberFormat="1" applyFont="1"/>
    <xf numFmtId="38" fontId="0" fillId="0" borderId="1" xfId="1" applyFont="1" applyFill="1" applyBorder="1" applyAlignment="1">
      <alignment vertical="center" wrapText="1"/>
    </xf>
    <xf numFmtId="38" fontId="0" fillId="3" borderId="1" xfId="1" applyFont="1" applyFill="1" applyBorder="1" applyAlignment="1">
      <alignment vertical="center" wrapText="1"/>
    </xf>
    <xf numFmtId="38" fontId="3" fillId="3" borderId="1" xfId="1" applyFont="1" applyFill="1" applyBorder="1" applyAlignment="1">
      <alignment vertical="center" wrapText="1"/>
    </xf>
    <xf numFmtId="38" fontId="0" fillId="3" borderId="2" xfId="1" applyFont="1" applyFill="1" applyBorder="1" applyAlignment="1">
      <alignment vertical="center" wrapText="1"/>
    </xf>
    <xf numFmtId="38" fontId="2" fillId="0" borderId="3" xfId="1" applyFont="1" applyFill="1" applyBorder="1" applyAlignment="1">
      <alignment vertical="center" wrapText="1"/>
    </xf>
    <xf numFmtId="38" fontId="3" fillId="0" borderId="9" xfId="1" applyFont="1" applyFill="1" applyBorder="1" applyAlignment="1">
      <alignment vertical="center" wrapText="1"/>
    </xf>
    <xf numFmtId="38" fontId="3" fillId="0" borderId="10" xfId="1" applyFont="1" applyFill="1" applyBorder="1" applyAlignment="1">
      <alignment vertical="center" wrapText="1"/>
    </xf>
    <xf numFmtId="38" fontId="3" fillId="3" borderId="2" xfId="1" applyFont="1" applyFill="1" applyBorder="1" applyAlignment="1">
      <alignment vertical="center" wrapText="1"/>
    </xf>
    <xf numFmtId="38" fontId="3" fillId="0" borderId="6" xfId="1" applyFont="1" applyFill="1" applyBorder="1" applyAlignment="1">
      <alignment vertical="center" wrapText="1"/>
    </xf>
    <xf numFmtId="38" fontId="3" fillId="0" borderId="11" xfId="1" applyFont="1" applyFill="1" applyBorder="1" applyAlignment="1">
      <alignment vertical="center" wrapText="1"/>
    </xf>
    <xf numFmtId="38" fontId="3" fillId="3" borderId="12" xfId="1" applyFont="1" applyFill="1" applyBorder="1" applyAlignment="1">
      <alignment vertical="center" wrapText="1"/>
    </xf>
    <xf numFmtId="38" fontId="3" fillId="0" borderId="1" xfId="1" applyFont="1" applyFill="1" applyBorder="1" applyAlignment="1">
      <alignment vertical="center" wrapText="1"/>
    </xf>
    <xf numFmtId="38" fontId="0" fillId="0" borderId="1" xfId="1" applyFont="1" applyBorder="1" applyAlignment="1">
      <alignment vertical="center" wrapText="1"/>
    </xf>
    <xf numFmtId="38" fontId="0" fillId="0" borderId="2" xfId="1" applyFont="1" applyBorder="1" applyAlignment="1">
      <alignment vertical="center" wrapText="1"/>
    </xf>
    <xf numFmtId="38" fontId="0" fillId="0" borderId="13" xfId="1" applyFont="1" applyBorder="1" applyAlignment="1">
      <alignment vertical="center" wrapText="1"/>
    </xf>
    <xf numFmtId="38" fontId="0" fillId="0" borderId="14" xfId="1" applyFont="1" applyBorder="1" applyAlignment="1">
      <alignment vertical="center" wrapText="1"/>
    </xf>
    <xf numFmtId="38" fontId="8" fillId="0" borderId="1" xfId="1" applyFont="1" applyBorder="1" applyAlignment="1">
      <alignment horizontal="right" vertical="center" wrapText="1"/>
    </xf>
    <xf numFmtId="38" fontId="13" fillId="0" borderId="1" xfId="1" applyFont="1" applyBorder="1" applyAlignment="1">
      <alignment horizontal="right" vertical="center" wrapText="1"/>
    </xf>
    <xf numFmtId="38" fontId="7" fillId="0" borderId="4" xfId="1" applyFont="1" applyBorder="1" applyAlignment="1">
      <alignment horizontal="left" vertical="center" wrapText="1"/>
    </xf>
    <xf numFmtId="38" fontId="13" fillId="0" borderId="5" xfId="1" applyFont="1" applyBorder="1" applyAlignment="1">
      <alignment horizontal="right" vertical="center" wrapText="1"/>
    </xf>
    <xf numFmtId="38" fontId="3" fillId="0" borderId="0" xfId="1" applyFont="1" applyAlignment="1"/>
    <xf numFmtId="38" fontId="0" fillId="0" borderId="0" xfId="1" applyFont="1" applyAlignment="1"/>
    <xf numFmtId="3" fontId="3" fillId="0" borderId="0" xfId="0" applyNumberFormat="1" applyFont="1" applyAlignment="1"/>
    <xf numFmtId="3" fontId="3" fillId="0" borderId="0" xfId="0" applyNumberFormat="1" applyFont="1" applyAlignment="1">
      <alignment horizontal="right"/>
    </xf>
    <xf numFmtId="38" fontId="3" fillId="0" borderId="1" xfId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38" fontId="2" fillId="0" borderId="0" xfId="1" applyFont="1" applyFill="1" applyBorder="1" applyAlignment="1">
      <alignment vertical="center" wrapText="1"/>
    </xf>
    <xf numFmtId="38" fontId="3" fillId="3" borderId="0" xfId="1" applyFont="1" applyFill="1" applyBorder="1" applyAlignment="1">
      <alignment vertical="center" wrapText="1"/>
    </xf>
    <xf numFmtId="38" fontId="3" fillId="0" borderId="0" xfId="1" applyFont="1" applyFill="1" applyBorder="1" applyAlignment="1">
      <alignment vertical="center" wrapText="1"/>
    </xf>
    <xf numFmtId="38" fontId="0" fillId="0" borderId="19" xfId="1" applyFont="1" applyBorder="1" applyAlignment="1">
      <alignment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40" fontId="0" fillId="3" borderId="1" xfId="1" applyNumberFormat="1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5" fillId="3" borderId="1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38" fontId="0" fillId="3" borderId="1" xfId="1" applyFont="1" applyFill="1" applyBorder="1" applyAlignment="1">
      <alignment horizontal="center" vertical="center" wrapText="1"/>
    </xf>
    <xf numFmtId="38" fontId="3" fillId="3" borderId="1" xfId="1" applyFont="1" applyFill="1" applyBorder="1" applyAlignment="1">
      <alignment horizontal="center" vertical="center" wrapText="1"/>
    </xf>
    <xf numFmtId="38" fontId="13" fillId="0" borderId="4" xfId="1" applyFont="1" applyBorder="1" applyAlignment="1">
      <alignment horizontal="right" vertical="center" wrapText="1"/>
    </xf>
    <xf numFmtId="38" fontId="13" fillId="0" borderId="5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8" fontId="0" fillId="0" borderId="4" xfId="1" applyFont="1" applyBorder="1" applyAlignment="1">
      <alignment vertical="center" wrapText="1"/>
    </xf>
    <xf numFmtId="38" fontId="0" fillId="0" borderId="5" xfId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0" fillId="0" borderId="19" xfId="1" applyFont="1" applyBorder="1" applyAlignment="1">
      <alignment vertical="center" wrapText="1"/>
    </xf>
    <xf numFmtId="38" fontId="0" fillId="0" borderId="20" xfId="1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38" fontId="13" fillId="0" borderId="4" xfId="1" applyFont="1" applyBorder="1" applyAlignment="1">
      <alignment horizontal="right" vertical="center" wrapText="1"/>
    </xf>
    <xf numFmtId="38" fontId="13" fillId="0" borderId="5" xfId="1" applyFont="1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8" fontId="0" fillId="0" borderId="0" xfId="1" applyFont="1" applyAlignment="1">
      <alignment horizontal="right"/>
    </xf>
    <xf numFmtId="0" fontId="6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view="pageBreakPreview" zoomScale="85" zoomScaleNormal="100" zoomScaleSheetLayoutView="85" workbookViewId="0">
      <selection activeCell="E26" sqref="E26"/>
    </sheetView>
  </sheetViews>
  <sheetFormatPr defaultColWidth="12.7265625" defaultRowHeight="13" x14ac:dyDescent="0.2"/>
  <cols>
    <col min="1" max="1" width="3.453125" style="2" bestFit="1" customWidth="1"/>
    <col min="2" max="2" width="5" style="2" customWidth="1"/>
    <col min="3" max="3" width="12.36328125" style="3" customWidth="1"/>
    <col min="4" max="4" width="18.7265625" style="3" customWidth="1"/>
    <col min="5" max="6" width="16.6328125" style="4" customWidth="1"/>
    <col min="7" max="7" width="16.6328125" style="4" hidden="1" customWidth="1"/>
    <col min="8" max="8" width="8.6328125" style="4" customWidth="1"/>
    <col min="9" max="9" width="20.453125" style="3" customWidth="1"/>
    <col min="10" max="10" width="13" style="3" customWidth="1"/>
    <col min="11" max="16384" width="12.7265625" style="3"/>
  </cols>
  <sheetData>
    <row r="1" spans="1:9" s="2" customFormat="1" ht="30" customHeight="1" x14ac:dyDescent="0.2">
      <c r="A1" s="13" t="s">
        <v>5</v>
      </c>
      <c r="B1" s="13" t="s">
        <v>71</v>
      </c>
      <c r="C1" s="1" t="s">
        <v>1</v>
      </c>
      <c r="D1" s="1" t="s">
        <v>0</v>
      </c>
      <c r="E1" s="11" t="s">
        <v>4</v>
      </c>
      <c r="F1" s="11" t="s">
        <v>3</v>
      </c>
      <c r="G1" s="11" t="s">
        <v>72</v>
      </c>
      <c r="H1" s="73" t="s">
        <v>73</v>
      </c>
      <c r="I1" s="1" t="s">
        <v>2</v>
      </c>
    </row>
    <row r="2" spans="1:9" x14ac:dyDescent="0.2">
      <c r="A2" s="14" t="s">
        <v>6</v>
      </c>
      <c r="B2" s="38"/>
      <c r="C2" s="35"/>
      <c r="D2" s="36"/>
      <c r="E2" s="43">
        <f>ROUNDUP(F2/(G2*100)*100,0)</f>
        <v>0</v>
      </c>
      <c r="F2" s="44"/>
      <c r="G2" s="74">
        <f>IF((H2="○"),1.08,1.1)</f>
        <v>1.1000000000000001</v>
      </c>
      <c r="H2" s="78"/>
      <c r="I2" s="76"/>
    </row>
    <row r="3" spans="1:9" x14ac:dyDescent="0.2">
      <c r="A3" s="14" t="s">
        <v>7</v>
      </c>
      <c r="B3" s="38"/>
      <c r="C3" s="35"/>
      <c r="D3" s="36"/>
      <c r="E3" s="43">
        <f t="shared" ref="E3:E21" si="0">ROUNDUP(F3/(G3*100)*100,0)</f>
        <v>0</v>
      </c>
      <c r="F3" s="44"/>
      <c r="G3" s="74">
        <f t="shared" ref="G3:G21" si="1">IF((H3="○"),1.08,1.1)</f>
        <v>1.1000000000000001</v>
      </c>
      <c r="H3" s="78"/>
      <c r="I3" s="76"/>
    </row>
    <row r="4" spans="1:9" s="6" customFormat="1" x14ac:dyDescent="0.2">
      <c r="A4" s="14" t="s">
        <v>8</v>
      </c>
      <c r="B4" s="38"/>
      <c r="C4" s="35"/>
      <c r="D4" s="36"/>
      <c r="E4" s="43">
        <f t="shared" si="0"/>
        <v>0</v>
      </c>
      <c r="F4" s="44"/>
      <c r="G4" s="74">
        <f t="shared" si="1"/>
        <v>1.1000000000000001</v>
      </c>
      <c r="H4" s="78"/>
      <c r="I4" s="76"/>
    </row>
    <row r="5" spans="1:9" x14ac:dyDescent="0.2">
      <c r="A5" s="14" t="s">
        <v>9</v>
      </c>
      <c r="B5" s="38"/>
      <c r="C5" s="35"/>
      <c r="D5" s="36"/>
      <c r="E5" s="43">
        <f t="shared" si="0"/>
        <v>0</v>
      </c>
      <c r="F5" s="44"/>
      <c r="G5" s="74">
        <f t="shared" si="1"/>
        <v>1.1000000000000001</v>
      </c>
      <c r="H5" s="78"/>
      <c r="I5" s="76"/>
    </row>
    <row r="6" spans="1:9" x14ac:dyDescent="0.2">
      <c r="A6" s="14" t="s">
        <v>10</v>
      </c>
      <c r="B6" s="38"/>
      <c r="C6" s="35"/>
      <c r="D6" s="36"/>
      <c r="E6" s="43">
        <f t="shared" si="0"/>
        <v>0</v>
      </c>
      <c r="F6" s="44"/>
      <c r="G6" s="74">
        <f t="shared" si="1"/>
        <v>1.1000000000000001</v>
      </c>
      <c r="H6" s="78"/>
      <c r="I6" s="76"/>
    </row>
    <row r="7" spans="1:9" x14ac:dyDescent="0.2">
      <c r="A7" s="14" t="s">
        <v>11</v>
      </c>
      <c r="B7" s="38"/>
      <c r="C7" s="35"/>
      <c r="D7" s="36"/>
      <c r="E7" s="43">
        <f t="shared" si="0"/>
        <v>0</v>
      </c>
      <c r="F7" s="44"/>
      <c r="G7" s="74">
        <f t="shared" si="1"/>
        <v>1.1000000000000001</v>
      </c>
      <c r="H7" s="78"/>
      <c r="I7" s="76"/>
    </row>
    <row r="8" spans="1:9" x14ac:dyDescent="0.2">
      <c r="A8" s="14" t="s">
        <v>12</v>
      </c>
      <c r="B8" s="38"/>
      <c r="C8" s="35"/>
      <c r="D8" s="36"/>
      <c r="E8" s="43">
        <f t="shared" si="0"/>
        <v>0</v>
      </c>
      <c r="F8" s="44"/>
      <c r="G8" s="74">
        <f t="shared" si="1"/>
        <v>1.1000000000000001</v>
      </c>
      <c r="H8" s="78"/>
      <c r="I8" s="76"/>
    </row>
    <row r="9" spans="1:9" x14ac:dyDescent="0.2">
      <c r="A9" s="14" t="s">
        <v>13</v>
      </c>
      <c r="B9" s="38"/>
      <c r="C9" s="35"/>
      <c r="D9" s="35"/>
      <c r="E9" s="43">
        <f t="shared" si="0"/>
        <v>0</v>
      </c>
      <c r="F9" s="44"/>
      <c r="G9" s="74">
        <f t="shared" si="1"/>
        <v>1.1000000000000001</v>
      </c>
      <c r="H9" s="78"/>
      <c r="I9" s="76"/>
    </row>
    <row r="10" spans="1:9" x14ac:dyDescent="0.2">
      <c r="A10" s="14" t="s">
        <v>14</v>
      </c>
      <c r="B10" s="38"/>
      <c r="C10" s="35"/>
      <c r="D10" s="35"/>
      <c r="E10" s="43">
        <f t="shared" si="0"/>
        <v>0</v>
      </c>
      <c r="F10" s="44"/>
      <c r="G10" s="74">
        <f t="shared" si="1"/>
        <v>1.1000000000000001</v>
      </c>
      <c r="H10" s="78"/>
      <c r="I10" s="76"/>
    </row>
    <row r="11" spans="1:9" x14ac:dyDescent="0.2">
      <c r="A11" s="14" t="s">
        <v>15</v>
      </c>
      <c r="B11" s="38"/>
      <c r="C11" s="35"/>
      <c r="D11" s="35"/>
      <c r="E11" s="43">
        <f t="shared" si="0"/>
        <v>0</v>
      </c>
      <c r="F11" s="44"/>
      <c r="G11" s="74">
        <f t="shared" si="1"/>
        <v>1.1000000000000001</v>
      </c>
      <c r="H11" s="78"/>
      <c r="I11" s="76"/>
    </row>
    <row r="12" spans="1:9" x14ac:dyDescent="0.2">
      <c r="A12" s="14" t="s">
        <v>16</v>
      </c>
      <c r="B12" s="38"/>
      <c r="C12" s="35"/>
      <c r="D12" s="35"/>
      <c r="E12" s="43">
        <f t="shared" si="0"/>
        <v>0</v>
      </c>
      <c r="F12" s="45"/>
      <c r="G12" s="74">
        <f t="shared" si="1"/>
        <v>1.1000000000000001</v>
      </c>
      <c r="H12" s="79"/>
      <c r="I12" s="76"/>
    </row>
    <row r="13" spans="1:9" x14ac:dyDescent="0.2">
      <c r="A13" s="14" t="s">
        <v>17</v>
      </c>
      <c r="B13" s="38"/>
      <c r="C13" s="35"/>
      <c r="D13" s="35"/>
      <c r="E13" s="43">
        <f t="shared" si="0"/>
        <v>0</v>
      </c>
      <c r="F13" s="44"/>
      <c r="G13" s="74">
        <f t="shared" si="1"/>
        <v>1.1000000000000001</v>
      </c>
      <c r="H13" s="78"/>
      <c r="I13" s="76"/>
    </row>
    <row r="14" spans="1:9" x14ac:dyDescent="0.2">
      <c r="A14" s="15" t="s">
        <v>18</v>
      </c>
      <c r="B14" s="38"/>
      <c r="C14" s="35"/>
      <c r="D14" s="37"/>
      <c r="E14" s="43">
        <f t="shared" si="0"/>
        <v>0</v>
      </c>
      <c r="F14" s="46"/>
      <c r="G14" s="74">
        <f t="shared" si="1"/>
        <v>1.1000000000000001</v>
      </c>
      <c r="H14" s="78"/>
      <c r="I14" s="77"/>
    </row>
    <row r="15" spans="1:9" x14ac:dyDescent="0.2">
      <c r="A15" s="15" t="s">
        <v>19</v>
      </c>
      <c r="B15" s="38"/>
      <c r="C15" s="35"/>
      <c r="D15" s="37"/>
      <c r="E15" s="43">
        <f t="shared" si="0"/>
        <v>0</v>
      </c>
      <c r="F15" s="46"/>
      <c r="G15" s="74">
        <f t="shared" si="1"/>
        <v>1.1000000000000001</v>
      </c>
      <c r="H15" s="78"/>
      <c r="I15" s="77"/>
    </row>
    <row r="16" spans="1:9" x14ac:dyDescent="0.2">
      <c r="A16" s="14" t="s">
        <v>20</v>
      </c>
      <c r="B16" s="38"/>
      <c r="C16" s="35"/>
      <c r="D16" s="35"/>
      <c r="E16" s="43">
        <f t="shared" si="0"/>
        <v>0</v>
      </c>
      <c r="F16" s="44"/>
      <c r="G16" s="74">
        <f t="shared" si="1"/>
        <v>1.1000000000000001</v>
      </c>
      <c r="H16" s="78"/>
      <c r="I16" s="76"/>
    </row>
    <row r="17" spans="1:9" x14ac:dyDescent="0.2">
      <c r="A17" s="15" t="s">
        <v>33</v>
      </c>
      <c r="B17" s="38"/>
      <c r="C17" s="35"/>
      <c r="D17" s="35"/>
      <c r="E17" s="43">
        <f t="shared" si="0"/>
        <v>0</v>
      </c>
      <c r="F17" s="46"/>
      <c r="G17" s="74">
        <f t="shared" si="1"/>
        <v>1.1000000000000001</v>
      </c>
      <c r="H17" s="78"/>
      <c r="I17" s="76"/>
    </row>
    <row r="18" spans="1:9" x14ac:dyDescent="0.2">
      <c r="A18" s="15" t="s">
        <v>34</v>
      </c>
      <c r="B18" s="38"/>
      <c r="C18" s="35"/>
      <c r="D18" s="35"/>
      <c r="E18" s="43">
        <f t="shared" si="0"/>
        <v>0</v>
      </c>
      <c r="F18" s="46"/>
      <c r="G18" s="74">
        <f t="shared" si="1"/>
        <v>1.1000000000000001</v>
      </c>
      <c r="H18" s="78"/>
      <c r="I18" s="76"/>
    </row>
    <row r="19" spans="1:9" x14ac:dyDescent="0.2">
      <c r="A19" s="15" t="s">
        <v>35</v>
      </c>
      <c r="B19" s="38"/>
      <c r="C19" s="35"/>
      <c r="D19" s="35"/>
      <c r="E19" s="43">
        <f t="shared" si="0"/>
        <v>0</v>
      </c>
      <c r="F19" s="46"/>
      <c r="G19" s="74">
        <f t="shared" si="1"/>
        <v>1.1000000000000001</v>
      </c>
      <c r="H19" s="78"/>
      <c r="I19" s="76"/>
    </row>
    <row r="20" spans="1:9" x14ac:dyDescent="0.2">
      <c r="A20" s="14" t="s">
        <v>36</v>
      </c>
      <c r="B20" s="38"/>
      <c r="C20" s="35"/>
      <c r="D20" s="35"/>
      <c r="E20" s="43">
        <f t="shared" si="0"/>
        <v>0</v>
      </c>
      <c r="F20" s="46"/>
      <c r="G20" s="74">
        <f t="shared" si="1"/>
        <v>1.1000000000000001</v>
      </c>
      <c r="H20" s="78"/>
      <c r="I20" s="76"/>
    </row>
    <row r="21" spans="1:9" ht="13.5" thickBot="1" x14ac:dyDescent="0.25">
      <c r="A21" s="14" t="s">
        <v>37</v>
      </c>
      <c r="B21" s="38"/>
      <c r="C21" s="35"/>
      <c r="D21" s="35"/>
      <c r="E21" s="43">
        <f t="shared" si="0"/>
        <v>0</v>
      </c>
      <c r="F21" s="46"/>
      <c r="G21" s="74">
        <f t="shared" si="1"/>
        <v>1.1000000000000001</v>
      </c>
      <c r="H21" s="78"/>
      <c r="I21" s="76"/>
    </row>
    <row r="22" spans="1:9" s="8" customFormat="1" ht="14.5" thickBot="1" x14ac:dyDescent="0.25">
      <c r="A22" s="9"/>
      <c r="B22" s="9"/>
      <c r="D22" s="17" t="s">
        <v>21</v>
      </c>
      <c r="E22" s="47">
        <f>SUM(E2:E21)</f>
        <v>0</v>
      </c>
      <c r="F22" s="47">
        <f>SUM(F2:F21)</f>
        <v>0</v>
      </c>
      <c r="G22" s="69"/>
      <c r="H22" s="69"/>
    </row>
    <row r="23" spans="1:9" s="8" customFormat="1" ht="14" x14ac:dyDescent="0.2">
      <c r="A23" s="9"/>
      <c r="B23" s="9"/>
      <c r="D23" s="10"/>
      <c r="E23" s="32"/>
      <c r="F23" s="32"/>
      <c r="G23" s="32"/>
      <c r="H23" s="32"/>
    </row>
    <row r="24" spans="1:9" s="8" customFormat="1" x14ac:dyDescent="0.2">
      <c r="A24" s="9"/>
      <c r="B24" s="9"/>
      <c r="C24" s="82" t="s">
        <v>58</v>
      </c>
      <c r="D24" s="31" t="s">
        <v>57</v>
      </c>
      <c r="E24" s="48"/>
      <c r="F24" s="45"/>
      <c r="G24" s="71"/>
      <c r="H24" s="71"/>
    </row>
    <row r="25" spans="1:9" s="8" customFormat="1" ht="13.5" thickBot="1" x14ac:dyDescent="0.25">
      <c r="A25" s="9"/>
      <c r="B25" s="9"/>
      <c r="C25" s="82"/>
      <c r="D25" s="31" t="s">
        <v>56</v>
      </c>
      <c r="E25" s="49"/>
      <c r="F25" s="50"/>
      <c r="G25" s="71"/>
      <c r="H25" s="71"/>
    </row>
    <row r="26" spans="1:9" ht="13.5" thickBot="1" x14ac:dyDescent="0.25">
      <c r="C26" s="82"/>
      <c r="D26" s="31" t="s">
        <v>63</v>
      </c>
      <c r="E26" s="40">
        <f>IF(E41&lt;1000000,ROUNDDOWN(E41/2,0),500000)</f>
        <v>0</v>
      </c>
      <c r="F26" s="51">
        <f>E26</f>
        <v>0</v>
      </c>
      <c r="G26" s="71"/>
      <c r="H26" s="71"/>
    </row>
    <row r="27" spans="1:9" x14ac:dyDescent="0.2">
      <c r="C27" s="82"/>
      <c r="D27" s="31" t="s">
        <v>60</v>
      </c>
      <c r="E27" s="52"/>
      <c r="F27" s="53"/>
      <c r="G27" s="70"/>
      <c r="H27" s="71"/>
    </row>
    <row r="28" spans="1:9" x14ac:dyDescent="0.2">
      <c r="C28" s="82"/>
      <c r="D28" s="18" t="s">
        <v>31</v>
      </c>
      <c r="E28" s="48"/>
      <c r="F28" s="54">
        <f>IF(SUM(F24:F27)=F22,F22,"-")</f>
        <v>0</v>
      </c>
      <c r="G28" s="71"/>
      <c r="H28" s="71"/>
    </row>
    <row r="29" spans="1:9" x14ac:dyDescent="0.2">
      <c r="D29" s="34"/>
      <c r="E29" s="12"/>
      <c r="F29" s="33"/>
      <c r="G29" s="33"/>
      <c r="H29" s="33"/>
    </row>
    <row r="30" spans="1:9" s="5" customFormat="1" x14ac:dyDescent="0.2">
      <c r="A30" s="7"/>
      <c r="B30" s="7"/>
      <c r="C30" s="39"/>
      <c r="D30" s="39"/>
      <c r="E30" s="67" t="s">
        <v>65</v>
      </c>
      <c r="F30" s="68" t="s">
        <v>64</v>
      </c>
      <c r="G30" s="68"/>
      <c r="H30" s="86" t="s">
        <v>66</v>
      </c>
      <c r="I30" s="87"/>
    </row>
    <row r="31" spans="1:9" x14ac:dyDescent="0.2">
      <c r="C31" s="82" t="s">
        <v>59</v>
      </c>
      <c r="D31" s="30" t="s">
        <v>32</v>
      </c>
      <c r="E31" s="55">
        <f>SUMIFS($E$2:$E$21,$C$2:$C$21,D31,$B$2:$B$21,"○")</f>
        <v>0</v>
      </c>
      <c r="F31" s="55">
        <f t="shared" ref="F31:F40" si="2">SUMIFS($F$2:$F$21,$C$2:$C$21,D31,$B$2:$B$21,"○")</f>
        <v>0</v>
      </c>
      <c r="G31" s="55"/>
      <c r="H31" s="84">
        <f>SUMIFS($F$2:$F$21,$C$2:$C$21,D31)</f>
        <v>0</v>
      </c>
      <c r="I31" s="85"/>
    </row>
    <row r="32" spans="1:9" x14ac:dyDescent="0.2">
      <c r="C32" s="83"/>
      <c r="D32" s="30" t="s">
        <v>24</v>
      </c>
      <c r="E32" s="55">
        <f t="shared" ref="E32:E39" si="3">SUMIFS($E$2:$E$21,$C$2:$C$21,D32,$B$2:$B$21,"○")</f>
        <v>0</v>
      </c>
      <c r="F32" s="55">
        <f t="shared" si="2"/>
        <v>0</v>
      </c>
      <c r="G32" s="55"/>
      <c r="H32" s="84">
        <f>SUMIFS($F$2:$F$21,$C$2:$C$21,D32)</f>
        <v>0</v>
      </c>
      <c r="I32" s="85"/>
    </row>
    <row r="33" spans="3:9" x14ac:dyDescent="0.2">
      <c r="C33" s="83"/>
      <c r="D33" s="30" t="s">
        <v>25</v>
      </c>
      <c r="E33" s="55">
        <f t="shared" si="3"/>
        <v>0</v>
      </c>
      <c r="F33" s="55">
        <f t="shared" si="2"/>
        <v>0</v>
      </c>
      <c r="G33" s="55"/>
      <c r="H33" s="84">
        <f>SUMIFS($F$2:$F$21,$C$2:$C$21,D33)</f>
        <v>0</v>
      </c>
      <c r="I33" s="85"/>
    </row>
    <row r="34" spans="3:9" x14ac:dyDescent="0.2">
      <c r="C34" s="83"/>
      <c r="D34" s="30" t="s">
        <v>26</v>
      </c>
      <c r="E34" s="55">
        <f t="shared" si="3"/>
        <v>0</v>
      </c>
      <c r="F34" s="55">
        <f t="shared" si="2"/>
        <v>0</v>
      </c>
      <c r="G34" s="55"/>
      <c r="H34" s="84">
        <f>SUMIFS($F$2:$F$21,$C$2:$C$21,D34)</f>
        <v>0</v>
      </c>
      <c r="I34" s="85"/>
    </row>
    <row r="35" spans="3:9" x14ac:dyDescent="0.2">
      <c r="C35" s="83"/>
      <c r="D35" s="30" t="s">
        <v>27</v>
      </c>
      <c r="E35" s="55">
        <f t="shared" si="3"/>
        <v>0</v>
      </c>
      <c r="F35" s="55">
        <f t="shared" si="2"/>
        <v>0</v>
      </c>
      <c r="G35" s="55"/>
      <c r="H35" s="84">
        <f>SUMIFS($F$2:$F$21,$C$2:$C$21,D35)</f>
        <v>0</v>
      </c>
      <c r="I35" s="85"/>
    </row>
    <row r="36" spans="3:9" x14ac:dyDescent="0.2">
      <c r="C36" s="83"/>
      <c r="D36" s="30" t="s">
        <v>22</v>
      </c>
      <c r="E36" s="55">
        <f t="shared" si="3"/>
        <v>0</v>
      </c>
      <c r="F36" s="55">
        <f t="shared" si="2"/>
        <v>0</v>
      </c>
      <c r="G36" s="55"/>
      <c r="H36" s="84">
        <f t="shared" ref="H36:H40" si="4">SUMIFS($F$2:$F$21,$C$2:$C$21,D36)</f>
        <v>0</v>
      </c>
      <c r="I36" s="85"/>
    </row>
    <row r="37" spans="3:9" x14ac:dyDescent="0.2">
      <c r="C37" s="83"/>
      <c r="D37" s="30" t="s">
        <v>29</v>
      </c>
      <c r="E37" s="55">
        <f t="shared" si="3"/>
        <v>0</v>
      </c>
      <c r="F37" s="55">
        <f t="shared" si="2"/>
        <v>0</v>
      </c>
      <c r="G37" s="55"/>
      <c r="H37" s="84">
        <f t="shared" si="4"/>
        <v>0</v>
      </c>
      <c r="I37" s="85"/>
    </row>
    <row r="38" spans="3:9" x14ac:dyDescent="0.2">
      <c r="C38" s="83"/>
      <c r="D38" s="30" t="s">
        <v>23</v>
      </c>
      <c r="E38" s="55">
        <f t="shared" si="3"/>
        <v>0</v>
      </c>
      <c r="F38" s="55">
        <f t="shared" si="2"/>
        <v>0</v>
      </c>
      <c r="G38" s="55"/>
      <c r="H38" s="84">
        <f t="shared" si="4"/>
        <v>0</v>
      </c>
      <c r="I38" s="85"/>
    </row>
    <row r="39" spans="3:9" x14ac:dyDescent="0.2">
      <c r="C39" s="83"/>
      <c r="D39" s="30" t="s">
        <v>76</v>
      </c>
      <c r="E39" s="55">
        <f t="shared" si="3"/>
        <v>0</v>
      </c>
      <c r="F39" s="55">
        <f t="shared" si="2"/>
        <v>0</v>
      </c>
      <c r="G39" s="56"/>
      <c r="H39" s="84">
        <f t="shared" ref="H39" si="5">SUMIFS($F$2:$F$21,$C$2:$C$21,D39)</f>
        <v>0</v>
      </c>
      <c r="I39" s="85"/>
    </row>
    <row r="40" spans="3:9" ht="13.5" thickBot="1" x14ac:dyDescent="0.25">
      <c r="C40" s="83"/>
      <c r="D40" s="30" t="s">
        <v>28</v>
      </c>
      <c r="E40" s="56">
        <f>SUMIFS($E$2:$E$21,$C$2:$C$21,D40,$B$2:$B$21,"○")</f>
        <v>0</v>
      </c>
      <c r="F40" s="56">
        <f t="shared" si="2"/>
        <v>0</v>
      </c>
      <c r="G40" s="56"/>
      <c r="H40" s="84">
        <f t="shared" si="4"/>
        <v>0</v>
      </c>
      <c r="I40" s="85"/>
    </row>
    <row r="41" spans="3:9" ht="13.5" thickBot="1" x14ac:dyDescent="0.25">
      <c r="C41" s="83"/>
      <c r="D41" s="19" t="s">
        <v>31</v>
      </c>
      <c r="E41" s="57">
        <f>SUM(E31:E40)</f>
        <v>0</v>
      </c>
      <c r="F41" s="58">
        <f>SUM(F31:F40)</f>
        <v>0</v>
      </c>
      <c r="G41" s="72"/>
      <c r="H41" s="88">
        <f>SUM(H31:I40)</f>
        <v>0</v>
      </c>
      <c r="I41" s="89"/>
    </row>
  </sheetData>
  <mergeCells count="14">
    <mergeCell ref="C31:C41"/>
    <mergeCell ref="C24:C28"/>
    <mergeCell ref="H40:I40"/>
    <mergeCell ref="H30:I30"/>
    <mergeCell ref="H41:I41"/>
    <mergeCell ref="H36:I36"/>
    <mergeCell ref="H37:I37"/>
    <mergeCell ref="H38:I38"/>
    <mergeCell ref="H31:I31"/>
    <mergeCell ref="H32:I32"/>
    <mergeCell ref="H33:I33"/>
    <mergeCell ref="H34:I34"/>
    <mergeCell ref="H35:I35"/>
    <mergeCell ref="H39:I39"/>
  </mergeCells>
  <phoneticPr fontId="4"/>
  <dataValidations count="3">
    <dataValidation type="list" allowBlank="1" showInputMessage="1" showErrorMessage="1" sqref="C2:C21">
      <formula1>"賃金・報償費,旅費・交通費,原材料費,通信・運搬費,委託費,使用料及び賃借料,光熱水費,備品購入費,工事費,その他の経費"</formula1>
    </dataValidation>
    <dataValidation type="list" allowBlank="1" showInputMessage="1" showErrorMessage="1" sqref="B2:B21">
      <formula1>"○,×"</formula1>
    </dataValidation>
    <dataValidation type="list" allowBlank="1" showInputMessage="1" showErrorMessage="1" sqref="H2:H21">
      <formula1>"○"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scale="94" orientation="portrait" r:id="rId1"/>
  <headerFooter>
    <oddHeader>&amp;L
&amp;C&amp;20[　　　　　　　　　　　]支援　事業経費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1"/>
  <sheetViews>
    <sheetView view="pageBreakPreview" topLeftCell="A25" zoomScale="106" zoomScaleNormal="85" zoomScaleSheetLayoutView="106" workbookViewId="0">
      <selection activeCell="G31" sqref="G31"/>
    </sheetView>
  </sheetViews>
  <sheetFormatPr defaultRowHeight="13" x14ac:dyDescent="0.2"/>
  <cols>
    <col min="1" max="1" width="4.453125" customWidth="1"/>
    <col min="2" max="3" width="17.6328125" customWidth="1"/>
    <col min="4" max="4" width="3.6328125" customWidth="1"/>
    <col min="5" max="5" width="9.6328125" customWidth="1"/>
    <col min="6" max="7" width="12.6328125" customWidth="1"/>
    <col min="8" max="8" width="27.6328125" customWidth="1"/>
    <col min="9" max="9" width="4.7265625" customWidth="1"/>
  </cols>
  <sheetData>
    <row r="2" spans="2:9" x14ac:dyDescent="0.2">
      <c r="H2" s="25" t="s">
        <v>74</v>
      </c>
      <c r="I2" s="16"/>
    </row>
    <row r="4" spans="2:9" ht="14" x14ac:dyDescent="0.2">
      <c r="B4" s="90" t="s">
        <v>75</v>
      </c>
      <c r="C4" s="90"/>
      <c r="D4" s="90"/>
      <c r="E4" s="90"/>
      <c r="F4" s="90"/>
      <c r="G4" s="90"/>
      <c r="H4" s="90"/>
    </row>
    <row r="7" spans="2:9" x14ac:dyDescent="0.2">
      <c r="B7" s="24" t="s">
        <v>48</v>
      </c>
      <c r="H7" s="26" t="s">
        <v>50</v>
      </c>
    </row>
    <row r="8" spans="2:9" ht="26.25" customHeight="1" x14ac:dyDescent="0.2">
      <c r="B8" s="23" t="s">
        <v>38</v>
      </c>
      <c r="C8" s="23" t="s">
        <v>61</v>
      </c>
      <c r="D8" s="96" t="s">
        <v>39</v>
      </c>
      <c r="E8" s="97"/>
      <c r="F8" s="97"/>
      <c r="G8" s="97"/>
      <c r="H8" s="98"/>
    </row>
    <row r="9" spans="2:9" ht="21.75" customHeight="1" x14ac:dyDescent="0.2">
      <c r="B9" s="18" t="s">
        <v>40</v>
      </c>
      <c r="C9" s="59">
        <f>経費!F24</f>
        <v>0</v>
      </c>
      <c r="D9" s="99"/>
      <c r="E9" s="100"/>
      <c r="F9" s="100"/>
      <c r="G9" s="100"/>
      <c r="H9" s="101"/>
    </row>
    <row r="10" spans="2:9" ht="21.75" customHeight="1" x14ac:dyDescent="0.2">
      <c r="B10" s="18" t="s">
        <v>41</v>
      </c>
      <c r="C10" s="59">
        <f>経費!F25</f>
        <v>0</v>
      </c>
      <c r="D10" s="99"/>
      <c r="E10" s="100"/>
      <c r="F10" s="100"/>
      <c r="G10" s="100"/>
      <c r="H10" s="101"/>
    </row>
    <row r="11" spans="2:9" ht="21.75" customHeight="1" x14ac:dyDescent="0.2">
      <c r="B11" s="18" t="s">
        <v>42</v>
      </c>
      <c r="C11" s="59">
        <f>経費!F26</f>
        <v>0</v>
      </c>
      <c r="D11" s="99"/>
      <c r="E11" s="100"/>
      <c r="F11" s="100"/>
      <c r="G11" s="100"/>
      <c r="H11" s="101"/>
    </row>
    <row r="12" spans="2:9" ht="21.75" customHeight="1" x14ac:dyDescent="0.2">
      <c r="B12" s="18" t="s">
        <v>43</v>
      </c>
      <c r="C12" s="59">
        <f>経費!F27</f>
        <v>0</v>
      </c>
      <c r="D12" s="99"/>
      <c r="E12" s="100"/>
      <c r="F12" s="100"/>
      <c r="G12" s="100"/>
      <c r="H12" s="101"/>
    </row>
    <row r="13" spans="2:9" ht="21.75" customHeight="1" x14ac:dyDescent="0.2">
      <c r="B13" s="23" t="s">
        <v>30</v>
      </c>
      <c r="C13" s="59">
        <f>経費!F28</f>
        <v>0</v>
      </c>
      <c r="D13" s="96"/>
      <c r="E13" s="97"/>
      <c r="F13" s="97"/>
      <c r="G13" s="97"/>
      <c r="H13" s="98"/>
    </row>
    <row r="14" spans="2:9" x14ac:dyDescent="0.2">
      <c r="B14" s="22"/>
      <c r="C14" s="21"/>
      <c r="D14" s="21"/>
      <c r="E14" s="22"/>
      <c r="F14" s="22"/>
      <c r="G14" s="22"/>
      <c r="H14" s="22"/>
    </row>
    <row r="15" spans="2:9" x14ac:dyDescent="0.2">
      <c r="B15" s="24" t="s">
        <v>49</v>
      </c>
      <c r="H15" s="26" t="s">
        <v>51</v>
      </c>
    </row>
    <row r="16" spans="2:9" ht="18" customHeight="1" x14ac:dyDescent="0.2">
      <c r="B16" s="92" t="s">
        <v>68</v>
      </c>
      <c r="C16" s="93"/>
      <c r="D16" s="96" t="s">
        <v>62</v>
      </c>
      <c r="E16" s="97"/>
      <c r="F16" s="97"/>
      <c r="G16" s="98"/>
      <c r="H16" s="102" t="s">
        <v>44</v>
      </c>
    </row>
    <row r="17" spans="2:12" ht="25" customHeight="1" x14ac:dyDescent="0.2">
      <c r="B17" s="94"/>
      <c r="C17" s="95"/>
      <c r="D17" s="105" t="s">
        <v>45</v>
      </c>
      <c r="E17" s="106"/>
      <c r="F17" s="27" t="s">
        <v>46</v>
      </c>
      <c r="G17" s="23" t="s">
        <v>47</v>
      </c>
      <c r="H17" s="102"/>
    </row>
    <row r="18" spans="2:12" ht="45.75" customHeight="1" x14ac:dyDescent="0.2">
      <c r="B18" s="91" t="s">
        <v>67</v>
      </c>
      <c r="C18" s="91"/>
      <c r="D18" s="103">
        <f>経費!E31</f>
        <v>0</v>
      </c>
      <c r="E18" s="104"/>
      <c r="F18" s="60">
        <f>経費!H31-経費!E31</f>
        <v>0</v>
      </c>
      <c r="G18" s="60">
        <f>SUM(D18:F18)</f>
        <v>0</v>
      </c>
      <c r="H18" s="75"/>
    </row>
    <row r="19" spans="2:12" ht="45.75" customHeight="1" x14ac:dyDescent="0.2">
      <c r="B19" s="91" t="s">
        <v>77</v>
      </c>
      <c r="C19" s="91"/>
      <c r="D19" s="103">
        <f>経費!E32</f>
        <v>0</v>
      </c>
      <c r="E19" s="104"/>
      <c r="F19" s="60">
        <f>経費!H32-経費!E32</f>
        <v>0</v>
      </c>
      <c r="G19" s="60">
        <f t="shared" ref="G19:G27" si="0">SUM(D19:F19)</f>
        <v>0</v>
      </c>
      <c r="H19" s="75"/>
    </row>
    <row r="20" spans="2:12" ht="45.75" customHeight="1" x14ac:dyDescent="0.2">
      <c r="B20" s="91" t="s">
        <v>79</v>
      </c>
      <c r="C20" s="91"/>
      <c r="D20" s="103">
        <f>経費!E33</f>
        <v>0</v>
      </c>
      <c r="E20" s="104"/>
      <c r="F20" s="60">
        <f>経費!H33-経費!E33</f>
        <v>0</v>
      </c>
      <c r="G20" s="60">
        <f t="shared" si="0"/>
        <v>0</v>
      </c>
      <c r="H20" s="75"/>
    </row>
    <row r="21" spans="2:12" ht="45.75" customHeight="1" x14ac:dyDescent="0.2">
      <c r="B21" s="91" t="s">
        <v>78</v>
      </c>
      <c r="C21" s="91"/>
      <c r="D21" s="103">
        <f>経費!E34</f>
        <v>0</v>
      </c>
      <c r="E21" s="104"/>
      <c r="F21" s="60">
        <f>経費!H34-経費!E34</f>
        <v>0</v>
      </c>
      <c r="G21" s="60">
        <f t="shared" si="0"/>
        <v>0</v>
      </c>
      <c r="H21" s="75"/>
    </row>
    <row r="22" spans="2:12" ht="45.75" customHeight="1" x14ac:dyDescent="0.2">
      <c r="B22" s="91" t="s">
        <v>80</v>
      </c>
      <c r="C22" s="91"/>
      <c r="D22" s="103">
        <f>経費!E35</f>
        <v>0</v>
      </c>
      <c r="E22" s="104"/>
      <c r="F22" s="60">
        <f>経費!H35-経費!E35</f>
        <v>0</v>
      </c>
      <c r="G22" s="60">
        <f t="shared" si="0"/>
        <v>0</v>
      </c>
      <c r="H22" s="75"/>
    </row>
    <row r="23" spans="2:12" ht="45.75" customHeight="1" x14ac:dyDescent="0.2">
      <c r="B23" s="91" t="s">
        <v>81</v>
      </c>
      <c r="C23" s="91"/>
      <c r="D23" s="103">
        <f>経費!E36</f>
        <v>0</v>
      </c>
      <c r="E23" s="104"/>
      <c r="F23" s="60">
        <f>経費!H36-経費!E36</f>
        <v>0</v>
      </c>
      <c r="G23" s="60">
        <f t="shared" si="0"/>
        <v>0</v>
      </c>
      <c r="H23" s="75"/>
    </row>
    <row r="24" spans="2:12" ht="45.75" customHeight="1" x14ac:dyDescent="0.2">
      <c r="B24" s="91" t="s">
        <v>82</v>
      </c>
      <c r="C24" s="91"/>
      <c r="D24" s="103">
        <f>経費!E37</f>
        <v>0</v>
      </c>
      <c r="E24" s="104"/>
      <c r="F24" s="60">
        <f>経費!H37-経費!E37</f>
        <v>0</v>
      </c>
      <c r="G24" s="60">
        <f t="shared" si="0"/>
        <v>0</v>
      </c>
      <c r="H24" s="75"/>
    </row>
    <row r="25" spans="2:12" ht="45.75" customHeight="1" x14ac:dyDescent="0.2">
      <c r="B25" s="91" t="s">
        <v>83</v>
      </c>
      <c r="C25" s="91"/>
      <c r="D25" s="103">
        <f>経費!E38</f>
        <v>0</v>
      </c>
      <c r="E25" s="104"/>
      <c r="F25" s="60">
        <f>経費!H38-経費!E38</f>
        <v>0</v>
      </c>
      <c r="G25" s="60">
        <f t="shared" si="0"/>
        <v>0</v>
      </c>
      <c r="H25" s="75"/>
    </row>
    <row r="26" spans="2:12" ht="45.75" customHeight="1" x14ac:dyDescent="0.2">
      <c r="B26" s="108" t="s">
        <v>84</v>
      </c>
      <c r="C26" s="109"/>
      <c r="D26" s="80"/>
      <c r="E26" s="81"/>
      <c r="F26" s="60"/>
      <c r="G26" s="60"/>
      <c r="H26" s="75"/>
    </row>
    <row r="27" spans="2:12" ht="45.75" customHeight="1" x14ac:dyDescent="0.2">
      <c r="B27" s="91" t="s">
        <v>70</v>
      </c>
      <c r="C27" s="91"/>
      <c r="D27" s="103">
        <f>経費!E40</f>
        <v>0</v>
      </c>
      <c r="E27" s="104"/>
      <c r="F27" s="60">
        <f>経費!H40-経費!E40</f>
        <v>0</v>
      </c>
      <c r="G27" s="60">
        <f t="shared" si="0"/>
        <v>0</v>
      </c>
      <c r="H27" s="75"/>
      <c r="L27" s="28"/>
    </row>
    <row r="28" spans="2:12" ht="14" x14ac:dyDescent="0.2">
      <c r="B28" s="102" t="s">
        <v>30</v>
      </c>
      <c r="C28" s="102"/>
      <c r="D28" s="61" t="s">
        <v>52</v>
      </c>
      <c r="E28" s="62">
        <f>経費!E41</f>
        <v>0</v>
      </c>
      <c r="F28" s="59">
        <f>SUM(F18:F27)</f>
        <v>0</v>
      </c>
      <c r="G28" s="59">
        <f>SUM(E28:F28)</f>
        <v>0</v>
      </c>
      <c r="H28" s="20"/>
    </row>
    <row r="29" spans="2:12" x14ac:dyDescent="0.2">
      <c r="D29" s="41"/>
      <c r="E29" s="41"/>
      <c r="F29" s="41"/>
      <c r="G29" s="41"/>
    </row>
    <row r="30" spans="2:12" x14ac:dyDescent="0.2">
      <c r="C30" s="29"/>
      <c r="D30" s="65"/>
      <c r="E30" s="66" t="s">
        <v>69</v>
      </c>
      <c r="F30" s="42" t="s">
        <v>53</v>
      </c>
      <c r="G30" s="41"/>
    </row>
    <row r="31" spans="2:12" x14ac:dyDescent="0.2">
      <c r="D31" s="107">
        <f>E28</f>
        <v>0</v>
      </c>
      <c r="E31" s="107"/>
      <c r="F31" s="63" t="s">
        <v>54</v>
      </c>
      <c r="G31" s="64">
        <f>IF(経費!E26&lt;&gt;500000,経費!E26,"補助上限 500,000")</f>
        <v>0</v>
      </c>
      <c r="H31" s="24" t="s">
        <v>55</v>
      </c>
    </row>
  </sheetData>
  <mergeCells count="32">
    <mergeCell ref="D31:E31"/>
    <mergeCell ref="D18:E18"/>
    <mergeCell ref="D19:E19"/>
    <mergeCell ref="D20:E20"/>
    <mergeCell ref="D21:E21"/>
    <mergeCell ref="D22:E22"/>
    <mergeCell ref="D23:E23"/>
    <mergeCell ref="B28:C28"/>
    <mergeCell ref="D24:E24"/>
    <mergeCell ref="D25:E25"/>
    <mergeCell ref="D11:H11"/>
    <mergeCell ref="D12:H12"/>
    <mergeCell ref="D13:H13"/>
    <mergeCell ref="D27:E27"/>
    <mergeCell ref="H16:H17"/>
    <mergeCell ref="D17:E17"/>
    <mergeCell ref="D16:G16"/>
    <mergeCell ref="B26:C26"/>
    <mergeCell ref="B4:H4"/>
    <mergeCell ref="B23:C23"/>
    <mergeCell ref="B16:C17"/>
    <mergeCell ref="B27:C27"/>
    <mergeCell ref="B25:C25"/>
    <mergeCell ref="B24:C24"/>
    <mergeCell ref="B18:C18"/>
    <mergeCell ref="B19:C19"/>
    <mergeCell ref="B20:C20"/>
    <mergeCell ref="B21:C21"/>
    <mergeCell ref="B22:C22"/>
    <mergeCell ref="D8:H8"/>
    <mergeCell ref="D9:H9"/>
    <mergeCell ref="D10:H10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経費</vt:lpstr>
      <vt:lpstr>収支計画書</vt:lpstr>
      <vt:lpstr>収支計画書!Print_Area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れんこん</dc:creator>
  <cp:lastModifiedBy>C18185</cp:lastModifiedBy>
  <cp:lastPrinted>2024-05-28T04:49:21Z</cp:lastPrinted>
  <dcterms:created xsi:type="dcterms:W3CDTF">2017-01-20T09:11:07Z</dcterms:created>
  <dcterms:modified xsi:type="dcterms:W3CDTF">2024-05-28T07:03:43Z</dcterms:modified>
</cp:coreProperties>
</file>