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積算基準\手引き\"/>
    </mc:Choice>
  </mc:AlternateContent>
  <xr:revisionPtr revIDLastSave="0" documentId="13_ncr:1_{B04603AC-5498-4204-BEA1-ADA830AFD8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積算シート" sheetId="2" r:id="rId1"/>
    <sheet name="変動率" sheetId="3" r:id="rId2"/>
  </sheets>
  <definedNames>
    <definedName name="_xlnm.Print_Area" localSheetId="0">積算シート!$A$1:$AC$79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2" l="1"/>
  <c r="K13" i="2" l="1"/>
  <c r="K12" i="2"/>
  <c r="W79" i="2"/>
  <c r="V79" i="2"/>
  <c r="U79" i="2"/>
  <c r="T79" i="2"/>
  <c r="S79" i="2"/>
  <c r="J79" i="2"/>
  <c r="I79" i="2"/>
  <c r="H79" i="2"/>
  <c r="K79" i="2" l="1"/>
  <c r="X79" i="2"/>
  <c r="K16" i="2"/>
  <c r="D41" i="3"/>
  <c r="L7" i="2" s="1"/>
  <c r="C19" i="3"/>
  <c r="F19" i="3"/>
  <c r="C20" i="3" s="1"/>
  <c r="F20" i="3"/>
  <c r="C21" i="3" s="1"/>
  <c r="F21" i="3"/>
  <c r="I32" i="3"/>
  <c r="D27" i="3" s="1"/>
  <c r="J7" i="2" s="1"/>
  <c r="P13" i="2" s="1"/>
  <c r="C33" i="3"/>
  <c r="I33" i="3" s="1"/>
  <c r="C34" i="3"/>
  <c r="I34" i="3" s="1"/>
  <c r="I45" i="3"/>
  <c r="C46" i="3"/>
  <c r="I46" i="3" s="1"/>
  <c r="C47" i="3"/>
  <c r="I47" i="3"/>
  <c r="I57" i="3"/>
  <c r="D53" i="3" s="1"/>
  <c r="N7" i="2" s="1"/>
  <c r="C58" i="3"/>
  <c r="I58" i="3" s="1"/>
  <c r="C59" i="3"/>
  <c r="I59" i="3"/>
  <c r="P43" i="2" l="1"/>
  <c r="P42" i="2"/>
  <c r="P41" i="2"/>
  <c r="P40" i="2"/>
  <c r="P38" i="2"/>
  <c r="P37" i="2"/>
  <c r="D55" i="3"/>
  <c r="O7" i="2" s="1"/>
  <c r="I21" i="3"/>
  <c r="I20" i="3"/>
  <c r="D43" i="3"/>
  <c r="M7" i="2" s="1"/>
  <c r="I19" i="3"/>
  <c r="D29" i="3"/>
  <c r="Q13" i="2" s="1"/>
  <c r="J66" i="2"/>
  <c r="X78" i="2"/>
  <c r="K78" i="2"/>
  <c r="X77" i="2"/>
  <c r="K77" i="2"/>
  <c r="K72" i="2"/>
  <c r="W66" i="2"/>
  <c r="V66" i="2"/>
  <c r="U66" i="2"/>
  <c r="T66" i="2"/>
  <c r="S66" i="2"/>
  <c r="I66" i="2"/>
  <c r="H66" i="2"/>
  <c r="X64" i="2"/>
  <c r="K64" i="2"/>
  <c r="J63" i="2"/>
  <c r="I63" i="2"/>
  <c r="H63" i="2"/>
  <c r="K61" i="2"/>
  <c r="J60" i="2"/>
  <c r="I60" i="2"/>
  <c r="H60" i="2"/>
  <c r="K58" i="2"/>
  <c r="J52" i="2"/>
  <c r="I52" i="2"/>
  <c r="H52" i="2"/>
  <c r="J49" i="2"/>
  <c r="I49" i="2"/>
  <c r="H36" i="2"/>
  <c r="H49" i="2"/>
  <c r="X18" i="2"/>
  <c r="J36" i="2"/>
  <c r="I36" i="2"/>
  <c r="J14" i="2"/>
  <c r="J19" i="2" s="1"/>
  <c r="I14" i="2"/>
  <c r="I19" i="2" s="1"/>
  <c r="H14" i="2"/>
  <c r="H19" i="2" s="1"/>
  <c r="Q38" i="2" l="1"/>
  <c r="Q37" i="2"/>
  <c r="Q42" i="2"/>
  <c r="Q43" i="2"/>
  <c r="Q40" i="2"/>
  <c r="Q41" i="2"/>
  <c r="I53" i="2"/>
  <c r="J53" i="2"/>
  <c r="H53" i="2"/>
  <c r="K63" i="2"/>
  <c r="V63" i="2"/>
  <c r="U63" i="2"/>
  <c r="T63" i="2"/>
  <c r="W63" i="2"/>
  <c r="W60" i="2"/>
  <c r="W67" i="2" s="1"/>
  <c r="V60" i="2"/>
  <c r="U60" i="2"/>
  <c r="T60" i="2"/>
  <c r="I67" i="2"/>
  <c r="J67" i="2"/>
  <c r="D10" i="3"/>
  <c r="H7" i="2" s="1"/>
  <c r="P12" i="2" s="1"/>
  <c r="D12" i="3"/>
  <c r="Q12" i="2" s="1"/>
  <c r="H67" i="2"/>
  <c r="K60" i="2"/>
  <c r="K19" i="2"/>
  <c r="K66" i="2"/>
  <c r="X66" i="2"/>
  <c r="K49" i="2"/>
  <c r="X39" i="2"/>
  <c r="K50" i="2"/>
  <c r="K45" i="2"/>
  <c r="K44" i="2"/>
  <c r="K43" i="2"/>
  <c r="K42" i="2"/>
  <c r="K41" i="2"/>
  <c r="K40" i="2"/>
  <c r="K39" i="2"/>
  <c r="K38" i="2"/>
  <c r="K37" i="2"/>
  <c r="K36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7" i="2"/>
  <c r="K15" i="2"/>
  <c r="K14" i="2"/>
  <c r="U67" i="2" l="1"/>
  <c r="V67" i="2"/>
  <c r="T67" i="2"/>
  <c r="K67" i="2"/>
  <c r="S60" i="2"/>
  <c r="X58" i="2"/>
  <c r="X60" i="2" s="1"/>
  <c r="S63" i="2"/>
  <c r="X61" i="2"/>
  <c r="X63" i="2" s="1"/>
  <c r="X43" i="2"/>
  <c r="X42" i="2"/>
  <c r="X41" i="2"/>
  <c r="K53" i="2"/>
  <c r="K52" i="2"/>
  <c r="S67" i="2" l="1"/>
  <c r="X67" i="2" s="1"/>
  <c r="S19" i="2"/>
  <c r="X22" i="2"/>
  <c r="X44" i="2"/>
  <c r="X23" i="2"/>
  <c r="X27" i="2"/>
  <c r="X45" i="2"/>
  <c r="T19" i="2"/>
  <c r="X40" i="2"/>
  <c r="X32" i="2"/>
  <c r="X30" i="2"/>
  <c r="X28" i="2"/>
  <c r="X17" i="2"/>
  <c r="S49" i="2"/>
  <c r="T49" i="2"/>
  <c r="X31" i="2"/>
  <c r="X29" i="2"/>
  <c r="X26" i="2"/>
  <c r="T36" i="2"/>
  <c r="W36" i="2"/>
  <c r="X25" i="2"/>
  <c r="X24" i="2"/>
  <c r="U36" i="2"/>
  <c r="V36" i="2"/>
  <c r="X21" i="2"/>
  <c r="S36" i="2"/>
  <c r="X20" i="2"/>
  <c r="X16" i="2" l="1"/>
  <c r="X38" i="2"/>
  <c r="U49" i="2"/>
  <c r="X36" i="2"/>
  <c r="S52" i="2"/>
  <c r="S53" i="2" s="1"/>
  <c r="S72" i="2" s="1"/>
  <c r="S7" i="2" s="1"/>
  <c r="X13" i="2" l="1"/>
  <c r="T52" i="2"/>
  <c r="T53" i="2" s="1"/>
  <c r="T72" i="2" s="1"/>
  <c r="T7" i="2" s="1"/>
  <c r="U19" i="2"/>
  <c r="V49" i="2"/>
  <c r="U52" i="2" l="1"/>
  <c r="U53" i="2" s="1"/>
  <c r="U72" i="2" s="1"/>
  <c r="U7" i="2" s="1"/>
  <c r="W19" i="2"/>
  <c r="X12" i="2"/>
  <c r="W49" i="2"/>
  <c r="X49" i="2" s="1"/>
  <c r="X37" i="2"/>
  <c r="W52" i="2" l="1"/>
  <c r="W53" i="2" s="1"/>
  <c r="W72" i="2" s="1"/>
  <c r="W7" i="2" s="1"/>
  <c r="X15" i="2"/>
  <c r="X14" i="2" l="1"/>
  <c r="X19" i="2" s="1"/>
  <c r="V19" i="2"/>
  <c r="V52" i="2" l="1"/>
  <c r="V53" i="2" s="1"/>
  <c r="V72" i="2" s="1"/>
  <c r="V7" i="2" s="1"/>
  <c r="X50" i="2"/>
  <c r="X52" i="2" l="1"/>
  <c r="X53" i="2" l="1"/>
  <c r="X72" i="2" l="1"/>
  <c r="X7" i="2" s="1"/>
  <c r="AB5" i="2" s="1"/>
  <c r="AB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C24376</author>
  </authors>
  <commentList>
    <comment ref="T12" authorId="0" shapeId="0" xr:uid="{00000000-0006-0000-0000-000001000000}">
      <text>
        <r>
          <rPr>
            <sz val="9"/>
            <color indexed="81"/>
            <rFont val="Meiryo UI"/>
            <family val="3"/>
            <charset val="128"/>
            <scheme val="minor"/>
          </rPr>
          <t>2年目以降は初年度と同額とする</t>
        </r>
      </text>
    </comment>
    <comment ref="T13" authorId="0" shapeId="0" xr:uid="{00000000-0006-0000-0000-000002000000}">
      <text>
        <r>
          <rPr>
            <sz val="9"/>
            <color indexed="81"/>
            <rFont val="Meiryo UI"/>
            <family val="3"/>
            <charset val="128"/>
            <scheme val="minor"/>
          </rPr>
          <t>2年目以降は初年度と同額とする</t>
        </r>
      </text>
    </comment>
  </commentList>
</comments>
</file>

<file path=xl/sharedStrings.xml><?xml version="1.0" encoding="utf-8"?>
<sst xmlns="http://schemas.openxmlformats.org/spreadsheetml/2006/main" count="394" uniqueCount="198">
  <si>
    <t>施設名</t>
    <rPh sb="0" eb="2">
      <t>シセツ</t>
    </rPh>
    <rPh sb="2" eb="3">
      <t>メイ</t>
    </rPh>
    <phoneticPr fontId="2"/>
  </si>
  <si>
    <t>次期指定期間</t>
    <rPh sb="0" eb="2">
      <t>ジキ</t>
    </rPh>
    <rPh sb="2" eb="4">
      <t>シテイ</t>
    </rPh>
    <rPh sb="4" eb="6">
      <t>キカン</t>
    </rPh>
    <phoneticPr fontId="2"/>
  </si>
  <si>
    <t>施設所管</t>
    <rPh sb="0" eb="2">
      <t>シセツ</t>
    </rPh>
    <rPh sb="2" eb="4">
      <t>ショカン</t>
    </rPh>
    <phoneticPr fontId="2"/>
  </si>
  <si>
    <t>部</t>
    <rPh sb="0" eb="1">
      <t>ブ</t>
    </rPh>
    <phoneticPr fontId="2"/>
  </si>
  <si>
    <t>その他収入</t>
    <rPh sb="2" eb="3">
      <t>タ</t>
    </rPh>
    <rPh sb="3" eb="5">
      <t>シュウニュウ</t>
    </rPh>
    <phoneticPr fontId="2"/>
  </si>
  <si>
    <t>項目</t>
    <rPh sb="0" eb="2">
      <t>コウモク</t>
    </rPh>
    <phoneticPr fontId="2"/>
  </si>
  <si>
    <t>R4</t>
    <phoneticPr fontId="2"/>
  </si>
  <si>
    <t>R5</t>
    <phoneticPr fontId="2"/>
  </si>
  <si>
    <t>R6</t>
    <phoneticPr fontId="2"/>
  </si>
  <si>
    <t>計</t>
    <rPh sb="0" eb="1">
      <t>ケイ</t>
    </rPh>
    <phoneticPr fontId="2"/>
  </si>
  <si>
    <t>①</t>
    <phoneticPr fontId="2"/>
  </si>
  <si>
    <t>常勤職員賃金</t>
    <rPh sb="0" eb="4">
      <t>ジョウキンショクイン</t>
    </rPh>
    <rPh sb="4" eb="6">
      <t>チンギン</t>
    </rPh>
    <phoneticPr fontId="2"/>
  </si>
  <si>
    <t>ａ　人件費</t>
    <rPh sb="2" eb="5">
      <t>ジンケンヒ</t>
    </rPh>
    <phoneticPr fontId="2"/>
  </si>
  <si>
    <t>非常勤職員賃金</t>
    <rPh sb="0" eb="3">
      <t>ヒジョウキン</t>
    </rPh>
    <rPh sb="3" eb="5">
      <t>ショクイン</t>
    </rPh>
    <rPh sb="5" eb="7">
      <t>チンギン</t>
    </rPh>
    <phoneticPr fontId="2"/>
  </si>
  <si>
    <t>②</t>
    <phoneticPr fontId="2"/>
  </si>
  <si>
    <t>③</t>
    <phoneticPr fontId="2"/>
  </si>
  <si>
    <t>法定福利費</t>
    <rPh sb="0" eb="5">
      <t>ホウテイフクリヒ</t>
    </rPh>
    <phoneticPr fontId="2"/>
  </si>
  <si>
    <t>④</t>
    <phoneticPr fontId="2"/>
  </si>
  <si>
    <t>その他人件費</t>
    <rPh sb="2" eb="6">
      <t>タジンケンヒ</t>
    </rPh>
    <phoneticPr fontId="2"/>
  </si>
  <si>
    <t>（常勤）</t>
    <rPh sb="1" eb="3">
      <t>ジョウキン</t>
    </rPh>
    <phoneticPr fontId="2"/>
  </si>
  <si>
    <t>（非常勤）</t>
    <rPh sb="1" eb="4">
      <t>ヒジョウキン</t>
    </rPh>
    <phoneticPr fontId="2"/>
  </si>
  <si>
    <t>積算方法</t>
    <rPh sb="0" eb="4">
      <t>セキサンホウホウ</t>
    </rPh>
    <phoneticPr fontId="2"/>
  </si>
  <si>
    <t>変動</t>
    <rPh sb="0" eb="2">
      <t>ヘンドウ</t>
    </rPh>
    <phoneticPr fontId="2"/>
  </si>
  <si>
    <t>固定</t>
    <rPh sb="0" eb="2">
      <t>コテイ</t>
    </rPh>
    <phoneticPr fontId="2"/>
  </si>
  <si>
    <t>過去３年間の実績の平均に最新の賃金水準の変動等を反映</t>
    <phoneticPr fontId="2"/>
  </si>
  <si>
    <t>過去３年間実績（千円）</t>
    <rPh sb="0" eb="2">
      <t>カコ</t>
    </rPh>
    <rPh sb="3" eb="7">
      <t>ネンカンジッセキ</t>
    </rPh>
    <rPh sb="8" eb="10">
      <t>センエン</t>
    </rPh>
    <phoneticPr fontId="2"/>
  </si>
  <si>
    <t>平均</t>
    <rPh sb="0" eb="2">
      <t>ヘイキン</t>
    </rPh>
    <phoneticPr fontId="2"/>
  </si>
  <si>
    <t>次期指定期間見込（千円）</t>
    <rPh sb="0" eb="6">
      <t>ジキシテイキカン</t>
    </rPh>
    <rPh sb="6" eb="8">
      <t>ミコミ</t>
    </rPh>
    <rPh sb="9" eb="11">
      <t>センエン</t>
    </rPh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</si>
  <si>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</si>
  <si>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</si>
  <si>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</si>
  <si>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</si>
  <si>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</si>
  <si>
    <t>変動率（行革課通知）</t>
    <rPh sb="0" eb="3">
      <t>ヘンドウリツ</t>
    </rPh>
    <rPh sb="4" eb="7">
      <t>ギョウカクカ</t>
    </rPh>
    <rPh sb="7" eb="9">
      <t>ツウチ</t>
    </rPh>
    <phoneticPr fontId="2"/>
  </si>
  <si>
    <t>ｂ　事業費</t>
    <rPh sb="2" eb="5">
      <t>ジギョウヒ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</si>
  <si>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</si>
  <si>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</si>
  <si>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</si>
  <si>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</si>
  <si>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</si>
  <si>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</si>
  <si>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</si>
  <si>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</si>
  <si>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</si>
  <si>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</si>
  <si>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</si>
  <si>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</si>
  <si>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</si>
  <si>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</si>
  <si>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</si>
  <si>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</si>
  <si>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</si>
  <si>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</si>
  <si>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</si>
  <si>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</si>
  <si>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</si>
  <si>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</si>
  <si>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</si>
  <si>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</si>
  <si>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</si>
  <si>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</si>
  <si>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</si>
  <si>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通信運搬費</t>
    <rPh sb="0" eb="5">
      <t>ツウシンウンパンヒ</t>
    </rPh>
    <phoneticPr fontId="2"/>
  </si>
  <si>
    <t>広告宣伝費</t>
    <rPh sb="0" eb="5">
      <t>コウコクセンデンヒ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</si>
  <si>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</si>
  <si>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備品購入費</t>
    <rPh sb="0" eb="5">
      <t>ビヒンコウニュウヒ</t>
    </rPh>
    <phoneticPr fontId="2"/>
  </si>
  <si>
    <t>手数料・負担金</t>
    <rPh sb="0" eb="3">
      <t>テスウリョウ</t>
    </rPh>
    <rPh sb="4" eb="7">
      <t>フタンキン</t>
    </rPh>
    <phoneticPr fontId="2"/>
  </si>
  <si>
    <t>研修費</t>
    <rPh sb="0" eb="3">
      <t>ケンシュウヒ</t>
    </rPh>
    <phoneticPr fontId="2"/>
  </si>
  <si>
    <t>車両費</t>
    <rPh sb="0" eb="3">
      <t>シャリョウヒ</t>
    </rPh>
    <phoneticPr fontId="2"/>
  </si>
  <si>
    <t>公租公課</t>
    <rPh sb="0" eb="4">
      <t>コウソコウカ</t>
    </rPh>
    <phoneticPr fontId="2"/>
  </si>
  <si>
    <t>雑費</t>
    <rPh sb="0" eb="2">
      <t>ザッピ</t>
    </rPh>
    <phoneticPr fontId="2"/>
  </si>
  <si>
    <t>過去３年間の実績の平均に最新の賃金水準の変動等を反映</t>
  </si>
  <si>
    <t>変動</t>
    <rPh sb="0" eb="2">
      <t>ヘンドウ</t>
    </rPh>
    <phoneticPr fontId="2"/>
  </si>
  <si>
    <t>過去３年間の実績の平均</t>
  </si>
  <si>
    <t>過去３年間の実績の平均</t>
    <phoneticPr fontId="2"/>
  </si>
  <si>
    <t>固定</t>
    <rPh sb="0" eb="2">
      <t>コテイ</t>
    </rPh>
    <phoneticPr fontId="2"/>
  </si>
  <si>
    <t>過去３年間の実績の平均（消費税、法人税、法人市民税等は含めない）</t>
    <rPh sb="25" eb="26">
      <t>トウ</t>
    </rPh>
    <phoneticPr fontId="2"/>
  </si>
  <si>
    <t>過去３年間の実績の平均（または個別具体的な予定）</t>
    <phoneticPr fontId="2"/>
  </si>
  <si>
    <t>光熱水費</t>
    <phoneticPr fontId="2"/>
  </si>
  <si>
    <t>燃料費</t>
    <phoneticPr fontId="2"/>
  </si>
  <si>
    <t>修繕費</t>
    <phoneticPr fontId="2"/>
  </si>
  <si>
    <t>清掃費</t>
    <phoneticPr fontId="2"/>
  </si>
  <si>
    <t>機械保守費</t>
    <phoneticPr fontId="2"/>
  </si>
  <si>
    <t>植栽管理費</t>
    <phoneticPr fontId="2"/>
  </si>
  <si>
    <t>警備費</t>
    <phoneticPr fontId="2"/>
  </si>
  <si>
    <t>保険料</t>
    <phoneticPr fontId="2"/>
  </si>
  <si>
    <t>その他施設費</t>
    <phoneticPr fontId="2"/>
  </si>
  <si>
    <t>過去３年間の実績の平均に最新の物価変動等を反映</t>
  </si>
  <si>
    <t>過去３年間の実績の平均に最新の物価変動等を反映</t>
    <phoneticPr fontId="2"/>
  </si>
  <si>
    <t>ｃ　施設費</t>
    <phoneticPr fontId="2"/>
  </si>
  <si>
    <t>ｄ　一般管理費費</t>
    <rPh sb="2" eb="7">
      <t>イッパンカンリヒ</t>
    </rPh>
    <phoneticPr fontId="2"/>
  </si>
  <si>
    <t>ｄ　一般管理費費　計</t>
    <rPh sb="2" eb="4">
      <t>イッパン</t>
    </rPh>
    <rPh sb="4" eb="7">
      <t>カンリヒ</t>
    </rPh>
    <rPh sb="7" eb="8">
      <t>ヒ</t>
    </rPh>
    <rPh sb="9" eb="10">
      <t>ケイ</t>
    </rPh>
    <phoneticPr fontId="2"/>
  </si>
  <si>
    <t>一般管理費</t>
    <rPh sb="0" eb="5">
      <t>イッパンカンリヒ</t>
    </rPh>
    <phoneticPr fontId="2"/>
  </si>
  <si>
    <t>ｃ　施設費　計</t>
    <rPh sb="2" eb="5">
      <t>シセツヒ</t>
    </rPh>
    <rPh sb="6" eb="7">
      <t>ケイ</t>
    </rPh>
    <phoneticPr fontId="2"/>
  </si>
  <si>
    <t>ａ　人件費×10％</t>
    <rPh sb="2" eb="5">
      <t>ジンケンヒ</t>
    </rPh>
    <phoneticPr fontId="2"/>
  </si>
  <si>
    <t>支出　計</t>
    <rPh sb="0" eb="2">
      <t>シシュツ</t>
    </rPh>
    <rPh sb="3" eb="4">
      <t>ケイ</t>
    </rPh>
    <phoneticPr fontId="2"/>
  </si>
  <si>
    <t>～</t>
    <phoneticPr fontId="2"/>
  </si>
  <si>
    <t>㉙</t>
    <phoneticPr fontId="2"/>
  </si>
  <si>
    <t>利用料金収入</t>
    <rPh sb="0" eb="4">
      <t>リヨウリョウキン</t>
    </rPh>
    <rPh sb="4" eb="6">
      <t>シュウニュウ</t>
    </rPh>
    <phoneticPr fontId="2"/>
  </si>
  <si>
    <t>ｇ　事業収入</t>
    <rPh sb="2" eb="4">
      <t>ジギョウ</t>
    </rPh>
    <rPh sb="4" eb="6">
      <t>シュウニュウ</t>
    </rPh>
    <phoneticPr fontId="2"/>
  </si>
  <si>
    <t>㉚</t>
    <phoneticPr fontId="2"/>
  </si>
  <si>
    <t>事業収入</t>
    <rPh sb="0" eb="4">
      <t>ジギョウシュウニュウ</t>
    </rPh>
    <phoneticPr fontId="2"/>
  </si>
  <si>
    <t>㉛</t>
    <phoneticPr fontId="2"/>
  </si>
  <si>
    <t>収入　計</t>
    <rPh sb="0" eb="2">
      <t>シュウニュウ</t>
    </rPh>
    <rPh sb="3" eb="4">
      <t>ケイ</t>
    </rPh>
    <phoneticPr fontId="2"/>
  </si>
  <si>
    <t>指定管理料</t>
    <rPh sb="0" eb="5">
      <t>シテイカンリリョウ</t>
    </rPh>
    <phoneticPr fontId="2"/>
  </si>
  <si>
    <t>２．自主事業</t>
    <rPh sb="2" eb="6">
      <t>ジシュジギョウ</t>
    </rPh>
    <phoneticPr fontId="2"/>
  </si>
  <si>
    <t>自主事業収入</t>
    <rPh sb="0" eb="4">
      <t>ジシュジギョウ</t>
    </rPh>
    <rPh sb="4" eb="6">
      <t>シュウニュウ</t>
    </rPh>
    <phoneticPr fontId="2"/>
  </si>
  <si>
    <t>自主事業支出</t>
    <rPh sb="0" eb="4">
      <t>ジシュジギョウ</t>
    </rPh>
    <rPh sb="4" eb="6">
      <t>シシュツ</t>
    </rPh>
    <phoneticPr fontId="2"/>
  </si>
  <si>
    <t>自主事業利益</t>
    <rPh sb="0" eb="6">
      <t>ジシュジギョウリエキ</t>
    </rPh>
    <phoneticPr fontId="2"/>
  </si>
  <si>
    <t xml:space="preserve"> ％</t>
  </si>
  <si>
    <t xml:space="preserve"> を比較した変動率</t>
    <phoneticPr fontId="10"/>
  </si>
  <si>
    <t>と</t>
    <phoneticPr fontId="10"/>
  </si>
  <si>
    <t>③</t>
    <phoneticPr fontId="10"/>
  </si>
  <si>
    <t>②</t>
    <phoneticPr fontId="10"/>
  </si>
  <si>
    <t>①</t>
    <phoneticPr fontId="10"/>
  </si>
  <si>
    <t xml:space="preserve"> ３か年分（①～③）の平均</t>
    <rPh sb="3" eb="4">
      <t>ネン</t>
    </rPh>
    <rPh sb="4" eb="5">
      <t>ブン</t>
    </rPh>
    <rPh sb="11" eb="13">
      <t>ヘイキン</t>
    </rPh>
    <phoneticPr fontId="10"/>
  </si>
  <si>
    <t>％</t>
    <phoneticPr fontId="10"/>
  </si>
  <si>
    <t>毎年7月の建物サービス＜官公庁向け＞の指数を前年同月と比較して得た変動率（小数点以下２位を四捨五入）の3か年分（①～③）の平均</t>
    <phoneticPr fontId="10"/>
  </si>
  <si>
    <t>清掃費、機械保守費、植栽管理費、警備費等のサービス（委託料）</t>
    <phoneticPr fontId="10"/>
  </si>
  <si>
    <t>② サービス</t>
    <phoneticPr fontId="10"/>
  </si>
  <si>
    <t xml:space="preserve"> ％</t>
    <phoneticPr fontId="10"/>
  </si>
  <si>
    <t>毎年7月の電力・都市ガス・水道の指数を前年同月と比較して得た変動率（小数点以下２位を四捨五入）</t>
    <phoneticPr fontId="10"/>
  </si>
  <si>
    <t>光熱水費や燃料費等の商品</t>
    <phoneticPr fontId="10"/>
  </si>
  <si>
    <t>① 財</t>
    <rPh sb="2" eb="3">
      <t>ザイ</t>
    </rPh>
    <phoneticPr fontId="10"/>
  </si>
  <si>
    <t>イ　物価変動率</t>
    <rPh sb="2" eb="4">
      <t>ブッカ</t>
    </rPh>
    <rPh sb="4" eb="7">
      <t>ヘンドウリツ</t>
    </rPh>
    <phoneticPr fontId="10"/>
  </si>
  <si>
    <t xml:space="preserve"> 円　を比較した変動率</t>
    <rPh sb="1" eb="2">
      <t>エン</t>
    </rPh>
    <phoneticPr fontId="10"/>
  </si>
  <si>
    <t>令和4年</t>
    <phoneticPr fontId="10"/>
  </si>
  <si>
    <t xml:space="preserve"> 円　　と</t>
    <rPh sb="1" eb="2">
      <t>エン</t>
    </rPh>
    <phoneticPr fontId="10"/>
  </si>
  <si>
    <t>令和5年</t>
    <phoneticPr fontId="10"/>
  </si>
  <si>
    <t>令和6年</t>
    <phoneticPr fontId="10"/>
  </si>
  <si>
    <t>令和7年</t>
    <phoneticPr fontId="10"/>
  </si>
  <si>
    <t xml:space="preserve"> ①</t>
    <phoneticPr fontId="10"/>
  </si>
  <si>
    <t>「福岡県最低賃金（福岡労働局）」の最低賃金の額を前年と比較して得た変動率（小数点以下２位を四捨五入）</t>
    <phoneticPr fontId="10"/>
  </si>
  <si>
    <t xml:space="preserve">賃金の主たる部分を時給計算している職員
</t>
    <phoneticPr fontId="10"/>
  </si>
  <si>
    <t>② 非常勤職員</t>
    <rPh sb="2" eb="3">
      <t>ヒ</t>
    </rPh>
    <rPh sb="3" eb="7">
      <t>ジョウキンショクイン</t>
    </rPh>
    <phoneticPr fontId="10"/>
  </si>
  <si>
    <t>令和4年度</t>
    <phoneticPr fontId="10"/>
  </si>
  <si>
    <t>令和5年度</t>
    <phoneticPr fontId="10"/>
  </si>
  <si>
    <t>令和6年度</t>
    <phoneticPr fontId="10"/>
  </si>
  <si>
    <t>令和7年度</t>
    <phoneticPr fontId="10"/>
  </si>
  <si>
    <t xml:space="preserve"> 月分</t>
    <rPh sb="1" eb="2">
      <t>ツキ</t>
    </rPh>
    <rPh sb="2" eb="3">
      <t>ブン</t>
    </rPh>
    <phoneticPr fontId="10"/>
  </si>
  <si>
    <t>特別給の年間支給割合</t>
    <rPh sb="0" eb="3">
      <t>トクベツキュウ</t>
    </rPh>
    <rPh sb="4" eb="10">
      <t>ネンカンシキュウワリアイ</t>
    </rPh>
    <phoneticPr fontId="10"/>
  </si>
  <si>
    <t xml:space="preserve"> 円</t>
    <rPh sb="1" eb="2">
      <t>エン</t>
    </rPh>
    <phoneticPr fontId="10"/>
  </si>
  <si>
    <t>民間の給与（月例給）</t>
    <rPh sb="0" eb="2">
      <t>ミンカン</t>
    </rPh>
    <rPh sb="3" eb="5">
      <t>キュウヨ</t>
    </rPh>
    <rPh sb="6" eb="8">
      <t>ゲツレイ</t>
    </rPh>
    <rPh sb="8" eb="9">
      <t>キュウ</t>
    </rPh>
    <phoneticPr fontId="10"/>
  </si>
  <si>
    <t>令和4年10月公表</t>
    <rPh sb="0" eb="2">
      <t>レイワ</t>
    </rPh>
    <rPh sb="3" eb="4">
      <t>ネン</t>
    </rPh>
    <rPh sb="6" eb="7">
      <t>ガツ</t>
    </rPh>
    <rPh sb="7" eb="9">
      <t>コウヒョウ</t>
    </rPh>
    <phoneticPr fontId="10"/>
  </si>
  <si>
    <t>令和5年10月公表</t>
    <rPh sb="0" eb="2">
      <t>レイワ</t>
    </rPh>
    <rPh sb="3" eb="4">
      <t>ネン</t>
    </rPh>
    <rPh sb="6" eb="7">
      <t>ガツ</t>
    </rPh>
    <rPh sb="7" eb="9">
      <t>コウヒョウ</t>
    </rPh>
    <phoneticPr fontId="10"/>
  </si>
  <si>
    <t>令和6年10月公表</t>
    <rPh sb="0" eb="2">
      <t>レイワ</t>
    </rPh>
    <rPh sb="3" eb="4">
      <t>ネン</t>
    </rPh>
    <rPh sb="6" eb="7">
      <t>ガツ</t>
    </rPh>
    <rPh sb="7" eb="9">
      <t>コウヒョウ</t>
    </rPh>
    <phoneticPr fontId="10"/>
  </si>
  <si>
    <t>令和7年10月公表</t>
    <rPh sb="0" eb="2">
      <t>レイワ</t>
    </rPh>
    <rPh sb="3" eb="4">
      <t>ネン</t>
    </rPh>
    <rPh sb="6" eb="7">
      <t>ガツ</t>
    </rPh>
    <rPh sb="7" eb="9">
      <t>コウヒョウ</t>
    </rPh>
    <phoneticPr fontId="10"/>
  </si>
  <si>
    <t>「民間給与実態調査（福岡県人事委員会）」の「職員の給与等に関する報告 および勧告」における「民間の給与（月例給）」×（「１２か月分」＋「特別給の年間支給割合」）を前年度の同式と比較して得た変動率（小数点以下２位を四捨五入）</t>
    <phoneticPr fontId="10"/>
  </si>
  <si>
    <t>賃金の主たる部分を月給計算している職員</t>
    <phoneticPr fontId="10"/>
  </si>
  <si>
    <t>① 常勤職員</t>
    <rPh sb="2" eb="6">
      <t>ジョウキンショクイン</t>
    </rPh>
    <phoneticPr fontId="10"/>
  </si>
  <si>
    <t>ア　人件費変動率</t>
    <rPh sb="2" eb="5">
      <t>ジンケンヒ</t>
    </rPh>
    <rPh sb="5" eb="7">
      <t>ヘンドウ</t>
    </rPh>
    <rPh sb="7" eb="8">
      <t>リツ</t>
    </rPh>
    <phoneticPr fontId="10"/>
  </si>
  <si>
    <t>令和８（2026）年度</t>
    <rPh sb="0" eb="2">
      <t>レイワ</t>
    </rPh>
    <rPh sb="9" eb="11">
      <t>ネンド</t>
    </rPh>
    <phoneticPr fontId="10"/>
  </si>
  <si>
    <t>債務負担行為設定年度</t>
    <rPh sb="0" eb="6">
      <t>サイムフタンコウイ</t>
    </rPh>
    <rPh sb="6" eb="8">
      <t>セッテイ</t>
    </rPh>
    <rPh sb="8" eb="10">
      <t>ネンド</t>
    </rPh>
    <phoneticPr fontId="10"/>
  </si>
  <si>
    <t>■ 指定管理料の算定における変動率計算シート</t>
    <rPh sb="2" eb="7">
      <t>シテイカンリリョウ</t>
    </rPh>
    <rPh sb="8" eb="10">
      <t>サンテイ</t>
    </rPh>
    <rPh sb="14" eb="17">
      <t>ヘンドウリツ</t>
    </rPh>
    <rPh sb="17" eb="19">
      <t>ケイサン</t>
    </rPh>
    <phoneticPr fontId="10"/>
  </si>
  <si>
    <t>備考</t>
    <rPh sb="0" eb="2">
      <t>ビコウ</t>
    </rPh>
    <phoneticPr fontId="2"/>
  </si>
  <si>
    <t>初年度</t>
    <rPh sb="0" eb="3">
      <t>ショネンド</t>
    </rPh>
    <phoneticPr fontId="2"/>
  </si>
  <si>
    <t>初年度・R8年度スライド</t>
    <rPh sb="0" eb="3">
      <t>ショネンド</t>
    </rPh>
    <rPh sb="6" eb="8">
      <t>ネンド</t>
    </rPh>
    <phoneticPr fontId="10"/>
  </si>
  <si>
    <t>初年度</t>
    <rPh sb="0" eb="3">
      <t>ショネンド</t>
    </rPh>
    <phoneticPr fontId="10"/>
  </si>
  <si>
    <t>２年目以降</t>
    <rPh sb="1" eb="5">
      <t>ネンメイコウ</t>
    </rPh>
    <phoneticPr fontId="10"/>
  </si>
  <si>
    <t>２年目以降</t>
    <rPh sb="1" eb="3">
      <t>ネンメ</t>
    </rPh>
    <rPh sb="3" eb="5">
      <t>イコウ</t>
    </rPh>
    <phoneticPr fontId="10"/>
  </si>
  <si>
    <t>過去３年間実績（円）</t>
    <rPh sb="0" eb="2">
      <t>カコ</t>
    </rPh>
    <rPh sb="3" eb="7">
      <t>ネンカンジッセキ</t>
    </rPh>
    <rPh sb="8" eb="9">
      <t>エン</t>
    </rPh>
    <phoneticPr fontId="2"/>
  </si>
  <si>
    <t>次期指定期間見込（円）</t>
    <rPh sb="0" eb="6">
      <t>ジキシテイキカン</t>
    </rPh>
    <rPh sb="6" eb="8">
      <t>ミコミ</t>
    </rPh>
    <rPh sb="9" eb="10">
      <t>エン</t>
    </rPh>
    <phoneticPr fontId="2"/>
  </si>
  <si>
    <t>■ 指定管理料（債務負担行為）算定シート</t>
    <rPh sb="2" eb="4">
      <t>シテイ</t>
    </rPh>
    <rPh sb="4" eb="6">
      <t>カンリ</t>
    </rPh>
    <rPh sb="6" eb="7">
      <t>リョウ</t>
    </rPh>
    <rPh sb="8" eb="10">
      <t>サイム</t>
    </rPh>
    <rPh sb="10" eb="12">
      <t>フタン</t>
    </rPh>
    <rPh sb="12" eb="14">
      <t>コウイ</t>
    </rPh>
    <rPh sb="15" eb="17">
      <t>サンテイ</t>
    </rPh>
    <phoneticPr fontId="2"/>
  </si>
  <si>
    <t>積算した職員賃金に事業主負担の概算割合（15％）を乗じる</t>
    <rPh sb="15" eb="17">
      <t>ガイサン</t>
    </rPh>
    <phoneticPr fontId="2"/>
  </si>
  <si>
    <t>（支出総額－収入総額）＋消費税相当額</t>
    <rPh sb="1" eb="3">
      <t>シシュツ</t>
    </rPh>
    <rPh sb="3" eb="5">
      <t>ソウガク</t>
    </rPh>
    <rPh sb="6" eb="8">
      <t>シュウニュウ</t>
    </rPh>
    <rPh sb="8" eb="10">
      <t>ソウガク</t>
    </rPh>
    <rPh sb="12" eb="15">
      <t>ショウヒゼイ</t>
    </rPh>
    <rPh sb="15" eb="18">
      <t>ソウトウガク</t>
    </rPh>
    <phoneticPr fontId="2"/>
  </si>
  <si>
    <t>ｅ　利用料金収入</t>
    <rPh sb="2" eb="4">
      <t>リヨウ</t>
    </rPh>
    <rPh sb="4" eb="6">
      <t>リョウキン</t>
    </rPh>
    <rPh sb="6" eb="8">
      <t>シュウニュウ</t>
    </rPh>
    <phoneticPr fontId="2"/>
  </si>
  <si>
    <t>ｆ　事業収入</t>
    <rPh sb="2" eb="4">
      <t>ジギョウ</t>
    </rPh>
    <rPh sb="4" eb="6">
      <t>シュウニュウ</t>
    </rPh>
    <phoneticPr fontId="2"/>
  </si>
  <si>
    <t>ｇ　その他収入</t>
    <rPh sb="4" eb="5">
      <t>タ</t>
    </rPh>
    <rPh sb="5" eb="7">
      <t>シュウニュウ</t>
    </rPh>
    <phoneticPr fontId="2"/>
  </si>
  <si>
    <t>仕様書の見直し</t>
    <rPh sb="0" eb="3">
      <t>シヨウショ</t>
    </rPh>
    <rPh sb="4" eb="6">
      <t>ミナオ</t>
    </rPh>
    <phoneticPr fontId="2"/>
  </si>
  <si>
    <t>仕様の見直し内容</t>
    <rPh sb="0" eb="2">
      <t>シヨウ</t>
    </rPh>
    <rPh sb="3" eb="5">
      <t>ミナオ</t>
    </rPh>
    <rPh sb="6" eb="8">
      <t>ナイヨウ</t>
    </rPh>
    <phoneticPr fontId="2"/>
  </si>
  <si>
    <t>（見直し反映）
積算基礎額</t>
    <rPh sb="8" eb="10">
      <t>セキサン</t>
    </rPh>
    <rPh sb="10" eb="13">
      <t>キソガク</t>
    </rPh>
    <phoneticPr fontId="2"/>
  </si>
  <si>
    <t>仕様見直しの内容</t>
    <rPh sb="0" eb="2">
      <t>シヨウ</t>
    </rPh>
    <rPh sb="2" eb="4">
      <t>ミナオ</t>
    </rPh>
    <rPh sb="6" eb="8">
      <t>ナイヨウ</t>
    </rPh>
    <phoneticPr fontId="2"/>
  </si>
  <si>
    <t>２年目
以降</t>
    <rPh sb="1" eb="3">
      <t>ネンメ</t>
    </rPh>
    <rPh sb="4" eb="6">
      <t>イコウ</t>
    </rPh>
    <phoneticPr fontId="2"/>
  </si>
  <si>
    <t>課</t>
    <rPh sb="0" eb="1">
      <t>カ</t>
    </rPh>
    <phoneticPr fontId="2"/>
  </si>
  <si>
    <t>指定管理料</t>
    <rPh sb="0" eb="5">
      <t>シテイカンリリョウ</t>
    </rPh>
    <phoneticPr fontId="2"/>
  </si>
  <si>
    <t>千円</t>
    <rPh sb="0" eb="2">
      <t>センエン</t>
    </rPh>
    <phoneticPr fontId="2"/>
  </si>
  <si>
    <t>今期</t>
    <rPh sb="0" eb="2">
      <t>コンキ</t>
    </rPh>
    <phoneticPr fontId="2"/>
  </si>
  <si>
    <t>差額</t>
    <rPh sb="0" eb="2">
      <t>サガク</t>
    </rPh>
    <phoneticPr fontId="2"/>
  </si>
  <si>
    <t>人件費（常勤）</t>
    <rPh sb="0" eb="3">
      <t>ジンケンヒ</t>
    </rPh>
    <rPh sb="4" eb="6">
      <t>ジョウキン</t>
    </rPh>
    <phoneticPr fontId="2"/>
  </si>
  <si>
    <t>人件費（非常勤）</t>
    <rPh sb="0" eb="3">
      <t>ジンケンヒ</t>
    </rPh>
    <rPh sb="4" eb="7">
      <t>ヒジョウキン</t>
    </rPh>
    <phoneticPr fontId="2"/>
  </si>
  <si>
    <t>物価（財）</t>
    <rPh sb="0" eb="2">
      <t>ブッカ</t>
    </rPh>
    <rPh sb="3" eb="4">
      <t>ザイ</t>
    </rPh>
    <phoneticPr fontId="2"/>
  </si>
  <si>
    <t>物価（サービス）</t>
    <rPh sb="0" eb="2">
      <t>ブッカ</t>
    </rPh>
    <phoneticPr fontId="2"/>
  </si>
  <si>
    <t>次期</t>
    <rPh sb="0" eb="2">
      <t>ジキ</t>
    </rPh>
    <phoneticPr fontId="2"/>
  </si>
  <si>
    <t>R9～R13</t>
    <phoneticPr fontId="2"/>
  </si>
  <si>
    <t>R4～R8</t>
    <phoneticPr fontId="2"/>
  </si>
  <si>
    <t>（円）</t>
    <rPh sb="1" eb="2">
      <t>エン</t>
    </rPh>
    <phoneticPr fontId="2"/>
  </si>
  <si>
    <t>変動率</t>
    <rPh sb="0" eb="3">
      <t>ヘンドウリツ</t>
    </rPh>
    <phoneticPr fontId="2"/>
  </si>
  <si>
    <t>人件費（常勤）</t>
    <rPh sb="0" eb="3">
      <t>ジンケンヒ</t>
    </rPh>
    <rPh sb="4" eb="6">
      <t>ジョウキン</t>
    </rPh>
    <phoneticPr fontId="2"/>
  </si>
  <si>
    <t>人件費（非常勤）</t>
    <rPh sb="0" eb="3">
      <t>ジンケンヒ</t>
    </rPh>
    <rPh sb="4" eb="7">
      <t>ヒジョウキン</t>
    </rPh>
    <phoneticPr fontId="2"/>
  </si>
  <si>
    <t>物価（財）</t>
    <rPh sb="0" eb="2">
      <t>ブッカ</t>
    </rPh>
    <rPh sb="3" eb="4">
      <t>ザイ</t>
    </rPh>
    <phoneticPr fontId="2"/>
  </si>
  <si>
    <t>物価（ｻｰﾋﾞｽ）</t>
    <rPh sb="0" eb="2">
      <t>ブッカ</t>
    </rPh>
    <phoneticPr fontId="2"/>
  </si>
  <si>
    <t>年間</t>
    <rPh sb="0" eb="2">
      <t>ネンカン</t>
    </rPh>
    <phoneticPr fontId="2"/>
  </si>
  <si>
    <t>【１】支出</t>
    <rPh sb="3" eb="5">
      <t>シシュツ</t>
    </rPh>
    <phoneticPr fontId="2"/>
  </si>
  <si>
    <t>【２】収入</t>
    <rPh sb="3" eb="5">
      <t>シュウニュウ</t>
    </rPh>
    <phoneticPr fontId="2"/>
  </si>
  <si>
    <t>【３】指定管理料</t>
    <rPh sb="3" eb="5">
      <t>シテイ</t>
    </rPh>
    <rPh sb="5" eb="7">
      <t>カンリ</t>
    </rPh>
    <rPh sb="7" eb="8">
      <t>リョウ</t>
    </rPh>
    <phoneticPr fontId="2"/>
  </si>
  <si>
    <t>直近</t>
    <rPh sb="0" eb="2">
      <t>チョッキン</t>
    </rPh>
    <phoneticPr fontId="2"/>
  </si>
  <si>
    <t>3か年平均</t>
    <rPh sb="2" eb="3">
      <t>ネン</t>
    </rPh>
    <rPh sb="3" eb="5">
      <t>ヘイキン</t>
    </rPh>
    <phoneticPr fontId="2"/>
  </si>
  <si>
    <t>(参考）</t>
    <rPh sb="1" eb="3">
      <t>サンコウ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</si>
</sst>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.0%"/>
    <numFmt numFmtId="178" formatCode="#,##0.0;&quot;△ &quot;#,##0.0"/>
    <numFmt numFmtId="179" formatCode="#,##0.00;&quot;△ &quot;#,##0.00"/>
    <numFmt numFmtId="180" formatCode="#,##0.0\ &quot;%&quot;;&quot;△ &quot;#,##0.0\ &quot;%&quot;"/>
    <numFmt numFmtId="181" formatCode="#,##0.0&quot;%&quot;;&quot;△&quot;#,##0.0&quot;%&quot;"/>
  </numFmts>
  <fonts count="22" x14ac:knownFonts="1">
    <font>
      <sz val="11"/>
      <color theme="1"/>
      <name val="ＭＳ ゴシック"/>
      <family val="2"/>
      <charset val="128"/>
    </font>
    <font>
      <sz val="11"/>
      <color theme="1"/>
      <name val="Meiryo UI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4"/>
      <color theme="1"/>
      <name val="Meiryo UI"/>
      <family val="3"/>
      <charset val="128"/>
      <scheme val="minor"/>
    </font>
    <font>
      <b/>
      <sz val="12"/>
      <color theme="1"/>
      <name val="Meiryo UI"/>
      <family val="3"/>
      <charset val="128"/>
      <scheme val="minor"/>
    </font>
    <font>
      <sz val="12"/>
      <color theme="1"/>
      <name val="Meiryo UI"/>
      <family val="3"/>
      <charset val="128"/>
      <scheme val="minor"/>
    </font>
    <font>
      <sz val="12"/>
      <color theme="1"/>
      <name val="Meiryo UI"/>
      <family val="2"/>
      <charset val="128"/>
      <scheme val="minor"/>
    </font>
    <font>
      <b/>
      <sz val="14"/>
      <color theme="1"/>
      <name val="Meiryo UI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2"/>
      <charset val="128"/>
      <scheme val="minor"/>
    </font>
    <font>
      <sz val="9"/>
      <color indexed="81"/>
      <name val="Meiryo UI"/>
      <family val="3"/>
      <charset val="128"/>
      <scheme val="minor"/>
    </font>
    <font>
      <b/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tted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58" fontId="3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4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0" fontId="8" fillId="0" borderId="34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176" fontId="3" fillId="0" borderId="53" xfId="0" applyNumberFormat="1" applyFont="1" applyBorder="1">
      <alignment vertical="center"/>
    </xf>
    <xf numFmtId="0" fontId="8" fillId="0" borderId="17" xfId="0" applyFont="1" applyBorder="1">
      <alignment vertical="center"/>
    </xf>
    <xf numFmtId="176" fontId="3" fillId="0" borderId="27" xfId="0" applyNumberFormat="1" applyFont="1" applyBorder="1">
      <alignment vertical="center"/>
    </xf>
    <xf numFmtId="0" fontId="8" fillId="0" borderId="27" xfId="0" applyFont="1" applyBorder="1">
      <alignment vertical="center"/>
    </xf>
    <xf numFmtId="176" fontId="3" fillId="0" borderId="40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1" fillId="0" borderId="0" xfId="1">
      <alignment vertical="center"/>
    </xf>
    <xf numFmtId="178" fontId="1" fillId="0" borderId="1" xfId="1" applyNumberFormat="1" applyBorder="1">
      <alignment vertical="center"/>
    </xf>
    <xf numFmtId="55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10" fontId="1" fillId="0" borderId="4" xfId="1" applyNumberFormat="1" applyBorder="1">
      <alignment vertical="center"/>
    </xf>
    <xf numFmtId="178" fontId="11" fillId="0" borderId="3" xfId="1" applyNumberFormat="1" applyFont="1" applyBorder="1">
      <alignment vertical="center"/>
    </xf>
    <xf numFmtId="0" fontId="1" fillId="0" borderId="2" xfId="1" applyBorder="1">
      <alignment vertical="center"/>
    </xf>
    <xf numFmtId="0" fontId="1" fillId="0" borderId="0" xfId="1" applyAlignment="1">
      <alignment horizontal="left" vertical="center" wrapText="1"/>
    </xf>
    <xf numFmtId="0" fontId="12" fillId="0" borderId="0" xfId="1" applyFont="1">
      <alignment vertical="center"/>
    </xf>
    <xf numFmtId="0" fontId="12" fillId="3" borderId="0" xfId="1" applyFont="1" applyFill="1">
      <alignment vertical="center"/>
    </xf>
    <xf numFmtId="0" fontId="13" fillId="3" borderId="0" xfId="1" applyFont="1" applyFill="1">
      <alignment vertical="center"/>
    </xf>
    <xf numFmtId="0" fontId="1" fillId="0" borderId="0" xfId="1" applyAlignment="1">
      <alignment horizontal="left" vertical="center"/>
    </xf>
    <xf numFmtId="0" fontId="12" fillId="4" borderId="0" xfId="1" applyFont="1" applyFill="1">
      <alignment vertical="center"/>
    </xf>
    <xf numFmtId="0" fontId="13" fillId="4" borderId="0" xfId="1" applyFont="1" applyFill="1">
      <alignment vertical="center"/>
    </xf>
    <xf numFmtId="0" fontId="14" fillId="0" borderId="0" xfId="1" applyFont="1">
      <alignment vertical="center"/>
    </xf>
    <xf numFmtId="0" fontId="13" fillId="0" borderId="0" xfId="1" applyFont="1">
      <alignment vertical="center"/>
    </xf>
    <xf numFmtId="176" fontId="1" fillId="0" borderId="1" xfId="1" applyNumberFormat="1" applyBorder="1">
      <alignment vertical="center"/>
    </xf>
    <xf numFmtId="176" fontId="9" fillId="5" borderId="1" xfId="1" applyNumberFormat="1" applyFont="1" applyFill="1" applyBorder="1">
      <alignment vertical="center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0" xfId="1" applyFont="1" applyFill="1">
      <alignment vertical="center"/>
    </xf>
    <xf numFmtId="10" fontId="1" fillId="0" borderId="0" xfId="1" applyNumberFormat="1">
      <alignment vertical="center"/>
    </xf>
    <xf numFmtId="179" fontId="1" fillId="0" borderId="1" xfId="1" applyNumberFormat="1" applyBorder="1">
      <alignment vertical="center"/>
    </xf>
    <xf numFmtId="179" fontId="11" fillId="0" borderId="0" xfId="1" applyNumberFormat="1" applyFont="1">
      <alignment vertical="center"/>
    </xf>
    <xf numFmtId="0" fontId="12" fillId="0" borderId="0" xfId="1" applyFont="1" applyAlignment="1">
      <alignment horizontal="center" vertical="center"/>
    </xf>
    <xf numFmtId="0" fontId="12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5" fillId="0" borderId="0" xfId="1" applyFont="1">
      <alignment vertical="center"/>
    </xf>
    <xf numFmtId="176" fontId="5" fillId="6" borderId="2" xfId="0" applyNumberFormat="1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center" vertical="center"/>
    </xf>
    <xf numFmtId="176" fontId="6" fillId="7" borderId="16" xfId="0" applyNumberFormat="1" applyFont="1" applyFill="1" applyBorder="1" applyAlignment="1">
      <alignment horizontal="center" vertical="center"/>
    </xf>
    <xf numFmtId="176" fontId="6" fillId="7" borderId="27" xfId="0" applyNumberFormat="1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3" fillId="7" borderId="15" xfId="0" applyNumberFormat="1" applyFont="1" applyFill="1" applyBorder="1">
      <alignment vertical="center"/>
    </xf>
    <xf numFmtId="176" fontId="3" fillId="7" borderId="16" xfId="0" applyNumberFormat="1" applyFont="1" applyFill="1" applyBorder="1">
      <alignment vertical="center"/>
    </xf>
    <xf numFmtId="176" fontId="3" fillId="7" borderId="27" xfId="0" applyNumberFormat="1" applyFont="1" applyFill="1" applyBorder="1">
      <alignment vertical="center"/>
    </xf>
    <xf numFmtId="0" fontId="8" fillId="7" borderId="27" xfId="0" applyFont="1" applyFill="1" applyBorder="1">
      <alignment vertical="center"/>
    </xf>
    <xf numFmtId="176" fontId="6" fillId="7" borderId="44" xfId="0" applyNumberFormat="1" applyFont="1" applyFill="1" applyBorder="1" applyAlignment="1">
      <alignment horizontal="center" vertical="center"/>
    </xf>
    <xf numFmtId="176" fontId="6" fillId="7" borderId="45" xfId="0" applyNumberFormat="1" applyFont="1" applyFill="1" applyBorder="1" applyAlignment="1">
      <alignment horizontal="center" vertical="center"/>
    </xf>
    <xf numFmtId="176" fontId="6" fillId="7" borderId="46" xfId="0" applyNumberFormat="1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>
      <alignment vertical="center"/>
    </xf>
    <xf numFmtId="177" fontId="17" fillId="0" borderId="0" xfId="0" applyNumberFormat="1" applyFont="1">
      <alignment vertical="center"/>
    </xf>
    <xf numFmtId="177" fontId="6" fillId="7" borderId="29" xfId="0" applyNumberFormat="1" applyFont="1" applyFill="1" applyBorder="1" applyAlignment="1">
      <alignment horizontal="center" vertical="center"/>
    </xf>
    <xf numFmtId="177" fontId="6" fillId="7" borderId="58" xfId="0" applyNumberFormat="1" applyFont="1" applyFill="1" applyBorder="1" applyAlignment="1">
      <alignment horizontal="center" vertical="center"/>
    </xf>
    <xf numFmtId="177" fontId="6" fillId="7" borderId="63" xfId="0" applyNumberFormat="1" applyFont="1" applyFill="1" applyBorder="1" applyAlignment="1">
      <alignment horizontal="center" vertical="center"/>
    </xf>
    <xf numFmtId="180" fontId="3" fillId="0" borderId="6" xfId="0" applyNumberFormat="1" applyFont="1" applyBorder="1">
      <alignment vertical="center"/>
    </xf>
    <xf numFmtId="180" fontId="3" fillId="0" borderId="18" xfId="0" applyNumberFormat="1" applyFont="1" applyBorder="1">
      <alignment vertical="center"/>
    </xf>
    <xf numFmtId="180" fontId="3" fillId="0" borderId="9" xfId="0" applyNumberFormat="1" applyFont="1" applyBorder="1">
      <alignment vertical="center"/>
    </xf>
    <xf numFmtId="180" fontId="3" fillId="0" borderId="20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22" xfId="0" applyNumberFormat="1" applyFont="1" applyBorder="1">
      <alignment vertical="center"/>
    </xf>
    <xf numFmtId="176" fontId="5" fillId="6" borderId="1" xfId="0" applyNumberFormat="1" applyFont="1" applyFill="1" applyBorder="1" applyAlignment="1">
      <alignment horizontal="center" vertical="center"/>
    </xf>
    <xf numFmtId="176" fontId="6" fillId="7" borderId="67" xfId="0" applyNumberFormat="1" applyFont="1" applyFill="1" applyBorder="1" applyAlignment="1">
      <alignment horizontal="center" vertical="center"/>
    </xf>
    <xf numFmtId="176" fontId="3" fillId="0" borderId="26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7" borderId="3" xfId="0" applyNumberFormat="1" applyFont="1" applyFill="1" applyBorder="1">
      <alignment vertical="center"/>
    </xf>
    <xf numFmtId="176" fontId="6" fillId="7" borderId="67" xfId="0" applyNumberFormat="1" applyFont="1" applyFill="1" applyBorder="1" applyAlignment="1">
      <alignment horizontal="center" vertical="center" wrapText="1"/>
    </xf>
    <xf numFmtId="177" fontId="6" fillId="7" borderId="60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176" fontId="18" fillId="0" borderId="5" xfId="0" applyNumberFormat="1" applyFont="1" applyBorder="1">
      <alignment vertical="center"/>
    </xf>
    <xf numFmtId="0" fontId="16" fillId="0" borderId="0" xfId="0" applyFont="1">
      <alignment vertical="center"/>
    </xf>
    <xf numFmtId="177" fontId="18" fillId="0" borderId="0" xfId="0" applyNumberFormat="1" applyFont="1">
      <alignment vertical="center"/>
    </xf>
    <xf numFmtId="0" fontId="5" fillId="6" borderId="1" xfId="0" applyFont="1" applyFill="1" applyBorder="1" applyAlignment="1">
      <alignment horizontal="center" vertical="center"/>
    </xf>
    <xf numFmtId="57" fontId="18" fillId="0" borderId="3" xfId="0" applyNumberFormat="1" applyFont="1" applyBorder="1" applyAlignment="1">
      <alignment horizontal="center" vertical="center"/>
    </xf>
    <xf numFmtId="177" fontId="6" fillId="7" borderId="5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 vertical="top"/>
    </xf>
    <xf numFmtId="57" fontId="18" fillId="0" borderId="2" xfId="0" applyNumberFormat="1" applyFont="1" applyBorder="1" applyAlignment="1">
      <alignment horizontal="center" vertical="center"/>
    </xf>
    <xf numFmtId="176" fontId="3" fillId="0" borderId="56" xfId="0" applyNumberFormat="1" applyFont="1" applyBorder="1">
      <alignment vertical="center"/>
    </xf>
    <xf numFmtId="181" fontId="3" fillId="8" borderId="17" xfId="0" applyNumberFormat="1" applyFont="1" applyFill="1" applyBorder="1" applyAlignment="1">
      <alignment horizontal="center" vertical="center" shrinkToFit="1"/>
    </xf>
    <xf numFmtId="181" fontId="3" fillId="8" borderId="61" xfId="0" applyNumberFormat="1" applyFont="1" applyFill="1" applyBorder="1" applyAlignment="1">
      <alignment horizontal="center" vertical="center" shrinkToFit="1"/>
    </xf>
    <xf numFmtId="181" fontId="3" fillId="8" borderId="19" xfId="0" applyNumberFormat="1" applyFont="1" applyFill="1" applyBorder="1" applyAlignment="1">
      <alignment horizontal="center" vertical="center" shrinkToFit="1"/>
    </xf>
    <xf numFmtId="181" fontId="3" fillId="8" borderId="23" xfId="0" applyNumberFormat="1" applyFont="1" applyFill="1" applyBorder="1" applyAlignment="1">
      <alignment horizontal="center" vertical="center" shrinkToFit="1"/>
    </xf>
    <xf numFmtId="181" fontId="3" fillId="8" borderId="21" xfId="0" applyNumberFormat="1" applyFont="1" applyFill="1" applyBorder="1" applyAlignment="1">
      <alignment horizontal="center" vertical="center" shrinkToFit="1"/>
    </xf>
    <xf numFmtId="181" fontId="3" fillId="8" borderId="62" xfId="0" applyNumberFormat="1" applyFont="1" applyFill="1" applyBorder="1" applyAlignment="1">
      <alignment horizontal="center" vertical="center" shrinkToFit="1"/>
    </xf>
    <xf numFmtId="181" fontId="3" fillId="7" borderId="15" xfId="0" applyNumberFormat="1" applyFont="1" applyFill="1" applyBorder="1" applyAlignment="1">
      <alignment horizontal="center" vertical="center" shrinkToFit="1"/>
    </xf>
    <xf numFmtId="181" fontId="3" fillId="7" borderId="5" xfId="0" applyNumberFormat="1" applyFont="1" applyFill="1" applyBorder="1" applyAlignment="1">
      <alignment horizontal="center" vertical="center" shrinkToFit="1"/>
    </xf>
    <xf numFmtId="181" fontId="3" fillId="0" borderId="21" xfId="0" applyNumberFormat="1" applyFont="1" applyBorder="1" applyAlignment="1">
      <alignment horizontal="center" vertical="center" shrinkToFit="1"/>
    </xf>
    <xf numFmtId="181" fontId="3" fillId="0" borderId="62" xfId="0" applyNumberFormat="1" applyFont="1" applyBorder="1" applyAlignment="1">
      <alignment horizontal="center" vertical="center" shrinkToFit="1"/>
    </xf>
    <xf numFmtId="181" fontId="3" fillId="0" borderId="6" xfId="0" applyNumberFormat="1" applyFont="1" applyBorder="1" applyAlignment="1">
      <alignment vertical="center" shrinkToFit="1"/>
    </xf>
    <xf numFmtId="181" fontId="3" fillId="0" borderId="18" xfId="0" applyNumberFormat="1" applyFont="1" applyBorder="1" applyAlignment="1">
      <alignment vertical="center" shrinkToFit="1"/>
    </xf>
    <xf numFmtId="181" fontId="3" fillId="0" borderId="9" xfId="0" applyNumberFormat="1" applyFont="1" applyBorder="1" applyAlignment="1">
      <alignment vertical="center" shrinkToFit="1"/>
    </xf>
    <xf numFmtId="181" fontId="3" fillId="0" borderId="20" xfId="0" applyNumberFormat="1" applyFont="1" applyBorder="1" applyAlignment="1">
      <alignment vertical="center" shrinkToFit="1"/>
    </xf>
    <xf numFmtId="181" fontId="3" fillId="7" borderId="2" xfId="0" applyNumberFormat="1" applyFont="1" applyFill="1" applyBorder="1" applyAlignment="1">
      <alignment vertical="center" shrinkToFit="1"/>
    </xf>
    <xf numFmtId="181" fontId="3" fillId="7" borderId="16" xfId="0" applyNumberFormat="1" applyFont="1" applyFill="1" applyBorder="1" applyAlignment="1">
      <alignment vertical="center" shrinkToFit="1"/>
    </xf>
    <xf numFmtId="181" fontId="3" fillId="0" borderId="2" xfId="0" applyNumberFormat="1" applyFont="1" applyBorder="1" applyAlignment="1">
      <alignment vertical="center" shrinkToFit="1"/>
    </xf>
    <xf numFmtId="181" fontId="3" fillId="0" borderId="16" xfId="0" applyNumberFormat="1" applyFont="1" applyBorder="1" applyAlignment="1">
      <alignment vertical="center" shrinkToFit="1"/>
    </xf>
    <xf numFmtId="181" fontId="18" fillId="0" borderId="15" xfId="0" applyNumberFormat="1" applyFont="1" applyBorder="1">
      <alignment vertical="center"/>
    </xf>
    <xf numFmtId="181" fontId="18" fillId="0" borderId="27" xfId="0" applyNumberFormat="1" applyFont="1" applyBorder="1">
      <alignment vertical="center"/>
    </xf>
    <xf numFmtId="176" fontId="19" fillId="2" borderId="1" xfId="1" applyNumberFormat="1" applyFont="1" applyFill="1" applyBorder="1">
      <alignment vertical="center"/>
    </xf>
    <xf numFmtId="179" fontId="19" fillId="2" borderId="1" xfId="1" applyNumberFormat="1" applyFont="1" applyFill="1" applyBorder="1">
      <alignment vertical="center"/>
    </xf>
    <xf numFmtId="0" fontId="5" fillId="6" borderId="36" xfId="0" applyFont="1" applyFill="1" applyBorder="1" applyAlignment="1">
      <alignment horizontal="center"/>
    </xf>
    <xf numFmtId="176" fontId="21" fillId="7" borderId="2" xfId="0" applyNumberFormat="1" applyFont="1" applyFill="1" applyBorder="1" applyAlignment="1">
      <alignment horizontal="center" vertical="center"/>
    </xf>
    <xf numFmtId="176" fontId="21" fillId="7" borderId="27" xfId="0" applyNumberFormat="1" applyFont="1" applyFill="1" applyBorder="1" applyAlignment="1">
      <alignment horizontal="center" vertical="center"/>
    </xf>
    <xf numFmtId="176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3" xfId="0" applyNumberFormat="1" applyFont="1" applyFill="1" applyBorder="1" applyAlignment="1">
      <alignment horizontal="center" vertical="center"/>
    </xf>
    <xf numFmtId="176" fontId="5" fillId="6" borderId="4" xfId="0" applyNumberFormat="1" applyFon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center" vertical="center"/>
    </xf>
    <xf numFmtId="176" fontId="6" fillId="7" borderId="3" xfId="0" applyNumberFormat="1" applyFont="1" applyFill="1" applyBorder="1" applyAlignment="1">
      <alignment horizontal="center" vertical="center"/>
    </xf>
    <xf numFmtId="176" fontId="6" fillId="7" borderId="68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21" fillId="7" borderId="2" xfId="0" applyNumberFormat="1" applyFont="1" applyFill="1" applyBorder="1" applyAlignment="1">
      <alignment horizontal="center" vertical="center"/>
    </xf>
    <xf numFmtId="176" fontId="21" fillId="7" borderId="4" xfId="0" applyNumberFormat="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69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71" xfId="0" applyNumberFormat="1" applyFont="1" applyBorder="1" applyAlignment="1">
      <alignment horizontal="center" vertical="center"/>
    </xf>
    <xf numFmtId="176" fontId="8" fillId="7" borderId="6" xfId="0" applyNumberFormat="1" applyFont="1" applyFill="1" applyBorder="1" applyAlignment="1">
      <alignment horizontal="center" vertical="center"/>
    </xf>
    <xf numFmtId="176" fontId="8" fillId="7" borderId="26" xfId="0" applyNumberFormat="1" applyFont="1" applyFill="1" applyBorder="1" applyAlignment="1">
      <alignment horizontal="center" vertical="center"/>
    </xf>
    <xf numFmtId="176" fontId="8" fillId="7" borderId="69" xfId="0" applyNumberFormat="1" applyFont="1" applyFill="1" applyBorder="1" applyAlignment="1">
      <alignment horizontal="center" vertical="center"/>
    </xf>
    <xf numFmtId="176" fontId="8" fillId="7" borderId="2" xfId="0" applyNumberFormat="1" applyFont="1" applyFill="1" applyBorder="1" applyAlignment="1">
      <alignment horizontal="center" vertical="center"/>
    </xf>
    <xf numFmtId="176" fontId="8" fillId="7" borderId="3" xfId="0" applyNumberFormat="1" applyFont="1" applyFill="1" applyBorder="1" applyAlignment="1">
      <alignment horizontal="center" vertical="center"/>
    </xf>
    <xf numFmtId="176" fontId="8" fillId="7" borderId="68" xfId="0" applyNumberFormat="1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177" fontId="5" fillId="6" borderId="59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6" borderId="49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5" fillId="6" borderId="41" xfId="0" applyNumberFormat="1" applyFont="1" applyFill="1" applyBorder="1" applyAlignment="1">
      <alignment horizontal="center" vertical="center"/>
    </xf>
    <xf numFmtId="176" fontId="5" fillId="6" borderId="5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2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7" borderId="28" xfId="0" applyNumberFormat="1" applyFont="1" applyFill="1" applyBorder="1" applyAlignment="1">
      <alignment horizontal="left" vertical="center"/>
    </xf>
    <xf numFmtId="176" fontId="3" fillId="7" borderId="2" xfId="0" applyNumberFormat="1" applyFont="1" applyFill="1" applyBorder="1" applyAlignment="1">
      <alignment horizontal="left" vertical="center"/>
    </xf>
    <xf numFmtId="176" fontId="3" fillId="7" borderId="3" xfId="0" applyNumberFormat="1" applyFont="1" applyFill="1" applyBorder="1" applyAlignment="1">
      <alignment horizontal="left" vertical="center"/>
    </xf>
    <xf numFmtId="176" fontId="3" fillId="7" borderId="4" xfId="0" applyNumberFormat="1" applyFont="1" applyFill="1" applyBorder="1" applyAlignment="1">
      <alignment horizontal="left" vertical="center"/>
    </xf>
    <xf numFmtId="176" fontId="3" fillId="7" borderId="64" xfId="0" applyNumberFormat="1" applyFont="1" applyFill="1" applyBorder="1" applyAlignment="1">
      <alignment horizontal="left" vertical="center"/>
    </xf>
    <xf numFmtId="176" fontId="3" fillId="7" borderId="65" xfId="0" applyNumberFormat="1" applyFont="1" applyFill="1" applyBorder="1" applyAlignment="1">
      <alignment horizontal="left" vertical="center"/>
    </xf>
    <xf numFmtId="176" fontId="3" fillId="7" borderId="66" xfId="0" applyNumberFormat="1" applyFont="1" applyFill="1" applyBorder="1" applyAlignment="1">
      <alignment horizontal="left" vertical="center"/>
    </xf>
    <xf numFmtId="176" fontId="3" fillId="7" borderId="4" xfId="0" applyNumberFormat="1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66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7" borderId="73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74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18" fillId="0" borderId="64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0" fontId="3" fillId="7" borderId="72" xfId="0" applyFont="1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81" fontId="18" fillId="0" borderId="75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38"/>
  <sheetViews>
    <sheetView showGridLines="0" tabSelected="1" view="pageBreakPreview" zoomScale="70" zoomScaleNormal="100" zoomScaleSheetLayoutView="70" workbookViewId="0">
      <pane xSplit="7" ySplit="11" topLeftCell="H12" activePane="bottomRight" state="frozen"/>
      <selection pane="topRight" activeCell="H1" sqref="H1"/>
      <selection pane="bottomLeft" activeCell="A13" sqref="A13"/>
      <selection pane="bottomRight" activeCell="L14" sqref="L14:N14"/>
    </sheetView>
  </sheetViews>
  <sheetFormatPr defaultRowHeight="15" x14ac:dyDescent="0.2"/>
  <cols>
    <col min="1" max="1" width="17.77734375" style="1" customWidth="1"/>
    <col min="2" max="2" width="5.33203125" style="16" customWidth="1"/>
    <col min="3" max="3" width="17.77734375" style="1" customWidth="1"/>
    <col min="4" max="4" width="5.33203125" style="1" customWidth="1"/>
    <col min="5" max="7" width="17.77734375" style="1" customWidth="1"/>
    <col min="8" max="15" width="15.77734375" style="15" customWidth="1"/>
    <col min="16" max="17" width="8.33203125" style="18" customWidth="1"/>
    <col min="18" max="18" width="15.77734375" style="17" customWidth="1"/>
    <col min="19" max="24" width="15.77734375" style="1" customWidth="1"/>
    <col min="25" max="25" width="5.33203125" style="1" customWidth="1"/>
    <col min="26" max="26" width="6.77734375" style="1" customWidth="1"/>
    <col min="27" max="28" width="15.77734375" style="1" customWidth="1"/>
    <col min="29" max="29" width="6.77734375" style="1" customWidth="1"/>
    <col min="30" max="32" width="15.77734375" style="1" customWidth="1"/>
    <col min="33" max="44" width="10.77734375" style="1" customWidth="1"/>
    <col min="45" max="16384" width="8.88671875" style="1"/>
  </cols>
  <sheetData>
    <row r="1" spans="1:29" s="100" customFormat="1" ht="22.8" x14ac:dyDescent="0.2">
      <c r="A1" s="100" t="s">
        <v>162</v>
      </c>
      <c r="B1" s="101"/>
      <c r="H1" s="102"/>
      <c r="I1" s="102"/>
      <c r="J1" s="102"/>
      <c r="K1" s="102"/>
      <c r="L1" s="102"/>
      <c r="M1" s="102"/>
      <c r="N1" s="102"/>
      <c r="O1" s="102"/>
      <c r="P1" s="103"/>
      <c r="Q1" s="103"/>
    </row>
    <row r="2" spans="1:29" ht="10.050000000000001" customHeight="1" x14ac:dyDescent="0.2"/>
    <row r="3" spans="1:29" ht="30" customHeight="1" x14ac:dyDescent="0.2">
      <c r="A3" s="174" t="s">
        <v>0</v>
      </c>
      <c r="B3" s="174"/>
      <c r="C3" s="164"/>
      <c r="D3" s="164"/>
      <c r="E3" s="164"/>
      <c r="F3" s="164"/>
      <c r="G3" s="164"/>
      <c r="H3" s="164"/>
      <c r="I3" s="164"/>
      <c r="J3" s="164"/>
      <c r="K3" s="113" t="s">
        <v>2</v>
      </c>
      <c r="L3" s="85" t="s">
        <v>3</v>
      </c>
      <c r="M3" s="173"/>
      <c r="N3" s="173"/>
      <c r="O3" s="121" t="s">
        <v>173</v>
      </c>
      <c r="P3" s="161"/>
      <c r="Q3" s="162"/>
      <c r="R3" s="163"/>
      <c r="S3" s="126" t="s">
        <v>1</v>
      </c>
      <c r="T3" s="133">
        <v>46113</v>
      </c>
      <c r="U3" s="13" t="s">
        <v>96</v>
      </c>
      <c r="V3" s="127">
        <v>47938</v>
      </c>
      <c r="W3" s="123">
        <f>DATEDIF(T3,V3,"y")+1</f>
        <v>5</v>
      </c>
      <c r="X3" s="19" t="s">
        <v>191</v>
      </c>
      <c r="Y3" s="134"/>
      <c r="Z3" s="16"/>
    </row>
    <row r="4" spans="1:29" ht="10.050000000000001" customHeight="1" x14ac:dyDescent="0.2">
      <c r="B4" s="1"/>
      <c r="Z4" s="124"/>
      <c r="AA4" s="124"/>
      <c r="AB4" s="124"/>
      <c r="AC4" s="124"/>
    </row>
    <row r="5" spans="1:29" ht="16.05" customHeight="1" x14ac:dyDescent="0.3">
      <c r="G5" s="174" t="s">
        <v>186</v>
      </c>
      <c r="H5" s="175" t="s">
        <v>187</v>
      </c>
      <c r="I5" s="176"/>
      <c r="J5" s="175" t="s">
        <v>188</v>
      </c>
      <c r="K5" s="176"/>
      <c r="L5" s="175" t="s">
        <v>189</v>
      </c>
      <c r="M5" s="176"/>
      <c r="N5" s="175" t="s">
        <v>190</v>
      </c>
      <c r="O5" s="176"/>
      <c r="P5" s="125"/>
      <c r="Q5" s="125"/>
      <c r="R5" s="131" t="s">
        <v>174</v>
      </c>
      <c r="S5" s="280" t="s">
        <v>28</v>
      </c>
      <c r="T5" s="278" t="s">
        <v>29</v>
      </c>
      <c r="U5" s="278" t="s">
        <v>30</v>
      </c>
      <c r="V5" s="278" t="s">
        <v>31</v>
      </c>
      <c r="W5" s="278" t="s">
        <v>32</v>
      </c>
      <c r="X5" s="276" t="s">
        <v>9</v>
      </c>
      <c r="Z5" s="280" t="s">
        <v>182</v>
      </c>
      <c r="AA5" s="286" t="s">
        <v>183</v>
      </c>
      <c r="AB5" s="284">
        <f>ROUNDUP(X7/1000,0)</f>
        <v>0</v>
      </c>
      <c r="AC5" s="282" t="s">
        <v>175</v>
      </c>
    </row>
    <row r="6" spans="1:29" ht="16.05" customHeight="1" x14ac:dyDescent="0.3">
      <c r="G6" s="174"/>
      <c r="H6" s="158" t="s">
        <v>195</v>
      </c>
      <c r="I6" s="159" t="s">
        <v>196</v>
      </c>
      <c r="J6" s="158" t="s">
        <v>195</v>
      </c>
      <c r="K6" s="159" t="s">
        <v>196</v>
      </c>
      <c r="L6" s="158" t="s">
        <v>195</v>
      </c>
      <c r="M6" s="159" t="s">
        <v>196</v>
      </c>
      <c r="N6" s="158" t="s">
        <v>195</v>
      </c>
      <c r="O6" s="159" t="s">
        <v>196</v>
      </c>
      <c r="P6" s="125"/>
      <c r="Q6" s="125"/>
      <c r="R6" s="157"/>
      <c r="S6" s="281"/>
      <c r="T6" s="279"/>
      <c r="U6" s="279"/>
      <c r="V6" s="279"/>
      <c r="W6" s="279"/>
      <c r="X6" s="277"/>
      <c r="Z6" s="281"/>
      <c r="AA6" s="287"/>
      <c r="AB6" s="285"/>
      <c r="AC6" s="283"/>
    </row>
    <row r="7" spans="1:29" ht="31.95" customHeight="1" x14ac:dyDescent="0.2">
      <c r="G7" s="174"/>
      <c r="H7" s="153">
        <f>変動率!D10</f>
        <v>3.4</v>
      </c>
      <c r="I7" s="298"/>
      <c r="J7" s="153">
        <f>変動率!D27</f>
        <v>6.6</v>
      </c>
      <c r="K7" s="298"/>
      <c r="L7" s="153">
        <f>変動率!D41</f>
        <v>-0.1</v>
      </c>
      <c r="M7" s="154">
        <f>変動率!D43</f>
        <v>0.83333333333333348</v>
      </c>
      <c r="N7" s="153">
        <f>変動率!D53</f>
        <v>5.2</v>
      </c>
      <c r="O7" s="154">
        <f>変動率!D55</f>
        <v>5.666666666666667</v>
      </c>
      <c r="P7" s="125"/>
      <c r="Q7" s="125"/>
      <c r="R7" s="132" t="s">
        <v>185</v>
      </c>
      <c r="S7" s="11">
        <f t="shared" ref="S7:X7" si="0">S72</f>
        <v>0</v>
      </c>
      <c r="T7" s="12">
        <f t="shared" si="0"/>
        <v>0</v>
      </c>
      <c r="U7" s="12">
        <f t="shared" si="0"/>
        <v>0</v>
      </c>
      <c r="V7" s="12">
        <f t="shared" si="0"/>
        <v>0</v>
      </c>
      <c r="W7" s="12">
        <f t="shared" si="0"/>
        <v>0</v>
      </c>
      <c r="X7" s="49">
        <f t="shared" si="0"/>
        <v>0</v>
      </c>
      <c r="Z7" s="122" t="s">
        <v>176</v>
      </c>
      <c r="AA7" s="130" t="s">
        <v>184</v>
      </c>
      <c r="AB7" s="160"/>
      <c r="AC7" s="129" t="s">
        <v>175</v>
      </c>
    </row>
    <row r="8" spans="1:29" ht="31.95" customHeight="1" x14ac:dyDescent="0.2">
      <c r="A8" s="2"/>
      <c r="U8" s="14"/>
      <c r="V8" s="14"/>
      <c r="W8" s="15"/>
      <c r="Z8" s="122" t="s">
        <v>177</v>
      </c>
      <c r="AA8" s="130"/>
      <c r="AB8" s="160">
        <f>AB5-AB7</f>
        <v>0</v>
      </c>
      <c r="AC8" s="129" t="s">
        <v>175</v>
      </c>
    </row>
    <row r="9" spans="1:29" ht="19.95" customHeight="1" x14ac:dyDescent="0.2">
      <c r="A9" s="2" t="s">
        <v>192</v>
      </c>
    </row>
    <row r="10" spans="1:29" ht="19.95" customHeight="1" x14ac:dyDescent="0.2">
      <c r="A10" s="210" t="s">
        <v>5</v>
      </c>
      <c r="B10" s="211"/>
      <c r="C10" s="211"/>
      <c r="D10" s="211" t="s">
        <v>21</v>
      </c>
      <c r="E10" s="211"/>
      <c r="F10" s="211"/>
      <c r="G10" s="221"/>
      <c r="H10" s="205" t="s">
        <v>160</v>
      </c>
      <c r="I10" s="205"/>
      <c r="J10" s="205"/>
      <c r="K10" s="205"/>
      <c r="L10" s="165" t="s">
        <v>168</v>
      </c>
      <c r="M10" s="166"/>
      <c r="N10" s="166"/>
      <c r="O10" s="167"/>
      <c r="P10" s="198" t="s">
        <v>33</v>
      </c>
      <c r="Q10" s="199"/>
      <c r="R10" s="200"/>
      <c r="S10" s="203" t="s">
        <v>161</v>
      </c>
      <c r="T10" s="203"/>
      <c r="U10" s="203"/>
      <c r="V10" s="203"/>
      <c r="W10" s="203"/>
      <c r="X10" s="204"/>
      <c r="Y10" s="246" t="s">
        <v>154</v>
      </c>
      <c r="Z10" s="246"/>
      <c r="AA10" s="246"/>
      <c r="AB10" s="246"/>
      <c r="AC10" s="246"/>
    </row>
    <row r="11" spans="1:29" ht="28.8" x14ac:dyDescent="0.2">
      <c r="A11" s="212"/>
      <c r="B11" s="213"/>
      <c r="C11" s="213"/>
      <c r="D11" s="213"/>
      <c r="E11" s="213"/>
      <c r="F11" s="213"/>
      <c r="G11" s="222"/>
      <c r="H11" s="86" t="s">
        <v>6</v>
      </c>
      <c r="I11" s="87" t="s">
        <v>7</v>
      </c>
      <c r="J11" s="87" t="s">
        <v>8</v>
      </c>
      <c r="K11" s="88" t="s">
        <v>26</v>
      </c>
      <c r="L11" s="168" t="s">
        <v>171</v>
      </c>
      <c r="M11" s="169"/>
      <c r="N11" s="170"/>
      <c r="O11" s="119" t="s">
        <v>170</v>
      </c>
      <c r="P11" s="104" t="s">
        <v>155</v>
      </c>
      <c r="Q11" s="120" t="s">
        <v>172</v>
      </c>
      <c r="R11" s="106"/>
      <c r="S11" s="89" t="s">
        <v>28</v>
      </c>
      <c r="T11" s="90" t="s">
        <v>29</v>
      </c>
      <c r="U11" s="90" t="s">
        <v>30</v>
      </c>
      <c r="V11" s="90" t="s">
        <v>31</v>
      </c>
      <c r="W11" s="90" t="s">
        <v>32</v>
      </c>
      <c r="X11" s="99" t="s">
        <v>9</v>
      </c>
      <c r="Y11" s="246"/>
      <c r="Z11" s="246"/>
      <c r="AA11" s="246"/>
      <c r="AB11" s="246"/>
      <c r="AC11" s="246"/>
    </row>
    <row r="12" spans="1:29" ht="25.05" customHeight="1" x14ac:dyDescent="0.2">
      <c r="A12" s="20" t="s">
        <v>12</v>
      </c>
      <c r="B12" s="35" t="s">
        <v>10</v>
      </c>
      <c r="C12" s="29" t="s">
        <v>11</v>
      </c>
      <c r="D12" s="32" t="s">
        <v>22</v>
      </c>
      <c r="E12" s="215" t="s">
        <v>24</v>
      </c>
      <c r="F12" s="215"/>
      <c r="G12" s="216"/>
      <c r="H12" s="3"/>
      <c r="I12" s="4"/>
      <c r="J12" s="4"/>
      <c r="K12" s="23" t="e">
        <f>ROUNDDOWN(AVERAGE(H12:J12),-3)</f>
        <v>#DIV/0!</v>
      </c>
      <c r="L12" s="186"/>
      <c r="M12" s="187"/>
      <c r="N12" s="188"/>
      <c r="O12" s="115"/>
      <c r="P12" s="135">
        <f>H7</f>
        <v>3.4</v>
      </c>
      <c r="Q12" s="136">
        <f>I7</f>
        <v>0</v>
      </c>
      <c r="R12" s="26" t="s">
        <v>178</v>
      </c>
      <c r="S12" s="51"/>
      <c r="T12" s="52"/>
      <c r="U12" s="52"/>
      <c r="V12" s="52"/>
      <c r="W12" s="52"/>
      <c r="X12" s="53">
        <f>SUM(S12:W12)</f>
        <v>0</v>
      </c>
      <c r="Y12" s="247"/>
      <c r="Z12" s="248"/>
      <c r="AA12" s="248"/>
      <c r="AB12" s="248"/>
      <c r="AC12" s="249"/>
    </row>
    <row r="13" spans="1:29" ht="25.05" customHeight="1" x14ac:dyDescent="0.2">
      <c r="A13" s="21"/>
      <c r="B13" s="36" t="s">
        <v>14</v>
      </c>
      <c r="C13" s="30" t="s">
        <v>13</v>
      </c>
      <c r="D13" s="33" t="s">
        <v>22</v>
      </c>
      <c r="E13" s="217" t="s">
        <v>71</v>
      </c>
      <c r="F13" s="217"/>
      <c r="G13" s="218"/>
      <c r="H13" s="5"/>
      <c r="I13" s="6"/>
      <c r="J13" s="6"/>
      <c r="K13" s="24" t="e">
        <f t="shared" ref="K13:K50" si="1">ROUNDDOWN(AVERAGE(H13:J13),-3)</f>
        <v>#DIV/0!</v>
      </c>
      <c r="L13" s="183"/>
      <c r="M13" s="184"/>
      <c r="N13" s="185"/>
      <c r="O13" s="116"/>
      <c r="P13" s="137">
        <f>J7</f>
        <v>6.6</v>
      </c>
      <c r="Q13" s="138">
        <f>K7</f>
        <v>0</v>
      </c>
      <c r="R13" s="27" t="s">
        <v>179</v>
      </c>
      <c r="S13" s="5"/>
      <c r="T13" s="6"/>
      <c r="U13" s="6"/>
      <c r="V13" s="6"/>
      <c r="W13" s="6"/>
      <c r="X13" s="24">
        <f t="shared" ref="X13:X50" si="2">SUM(S13:W13)</f>
        <v>0</v>
      </c>
      <c r="Y13" s="250"/>
      <c r="Z13" s="251"/>
      <c r="AA13" s="251"/>
      <c r="AB13" s="251"/>
      <c r="AC13" s="252"/>
    </row>
    <row r="14" spans="1:29" ht="25.05" customHeight="1" x14ac:dyDescent="0.2">
      <c r="A14" s="21"/>
      <c r="B14" s="37" t="s">
        <v>15</v>
      </c>
      <c r="C14" s="30" t="s">
        <v>16</v>
      </c>
      <c r="D14" s="33" t="s">
        <v>72</v>
      </c>
      <c r="E14" s="217" t="s">
        <v>163</v>
      </c>
      <c r="F14" s="217"/>
      <c r="G14" s="218"/>
      <c r="H14" s="5">
        <f>SUM(H15:H16)</f>
        <v>0</v>
      </c>
      <c r="I14" s="6">
        <f t="shared" ref="I14:J14" si="3">SUM(I15:I16)</f>
        <v>0</v>
      </c>
      <c r="J14" s="6">
        <f t="shared" si="3"/>
        <v>0</v>
      </c>
      <c r="K14" s="24">
        <f t="shared" si="1"/>
        <v>0</v>
      </c>
      <c r="L14" s="183"/>
      <c r="M14" s="184"/>
      <c r="N14" s="185"/>
      <c r="O14" s="116"/>
      <c r="P14" s="137"/>
      <c r="Q14" s="138"/>
      <c r="R14" s="27"/>
      <c r="S14" s="5"/>
      <c r="T14" s="6"/>
      <c r="U14" s="6"/>
      <c r="V14" s="6"/>
      <c r="W14" s="6"/>
      <c r="X14" s="24">
        <f t="shared" si="2"/>
        <v>0</v>
      </c>
      <c r="Y14" s="250"/>
      <c r="Z14" s="251"/>
      <c r="AA14" s="251"/>
      <c r="AB14" s="251"/>
      <c r="AC14" s="252"/>
    </row>
    <row r="15" spans="1:29" ht="25.05" customHeight="1" x14ac:dyDescent="0.2">
      <c r="A15" s="21"/>
      <c r="B15" s="38"/>
      <c r="C15" s="39" t="s">
        <v>19</v>
      </c>
      <c r="D15" s="33"/>
      <c r="E15" s="217"/>
      <c r="F15" s="217"/>
      <c r="G15" s="218"/>
      <c r="H15" s="5"/>
      <c r="I15" s="6"/>
      <c r="J15" s="6"/>
      <c r="K15" s="24" t="e">
        <f t="shared" si="1"/>
        <v>#DIV/0!</v>
      </c>
      <c r="L15" s="183"/>
      <c r="M15" s="184"/>
      <c r="N15" s="185"/>
      <c r="O15" s="116"/>
      <c r="P15" s="137"/>
      <c r="Q15" s="138"/>
      <c r="R15" s="27"/>
      <c r="S15" s="5"/>
      <c r="T15" s="6"/>
      <c r="U15" s="6"/>
      <c r="V15" s="6"/>
      <c r="W15" s="6"/>
      <c r="X15" s="24">
        <f t="shared" si="2"/>
        <v>0</v>
      </c>
      <c r="Y15" s="250"/>
      <c r="Z15" s="251"/>
      <c r="AA15" s="251"/>
      <c r="AB15" s="251"/>
      <c r="AC15" s="252"/>
    </row>
    <row r="16" spans="1:29" ht="25.05" customHeight="1" x14ac:dyDescent="0.2">
      <c r="A16" s="21"/>
      <c r="B16" s="40"/>
      <c r="C16" s="39" t="s">
        <v>20</v>
      </c>
      <c r="D16" s="33"/>
      <c r="E16" s="217"/>
      <c r="F16" s="217"/>
      <c r="G16" s="218"/>
      <c r="H16" s="5"/>
      <c r="I16" s="6"/>
      <c r="J16" s="6"/>
      <c r="K16" s="24" t="e">
        <f>ROUNDDOWN(AVERAGE(H16:J16),-3)</f>
        <v>#DIV/0!</v>
      </c>
      <c r="L16" s="183"/>
      <c r="M16" s="184"/>
      <c r="N16" s="185"/>
      <c r="O16" s="116"/>
      <c r="P16" s="137"/>
      <c r="Q16" s="138"/>
      <c r="R16" s="27"/>
      <c r="S16" s="5"/>
      <c r="T16" s="6"/>
      <c r="U16" s="6"/>
      <c r="V16" s="6"/>
      <c r="W16" s="6"/>
      <c r="X16" s="24">
        <f t="shared" si="2"/>
        <v>0</v>
      </c>
      <c r="Y16" s="250"/>
      <c r="Z16" s="251"/>
      <c r="AA16" s="251"/>
      <c r="AB16" s="251"/>
      <c r="AC16" s="252"/>
    </row>
    <row r="17" spans="1:29" ht="25.05" customHeight="1" x14ac:dyDescent="0.2">
      <c r="A17" s="21"/>
      <c r="B17" s="36" t="s">
        <v>17</v>
      </c>
      <c r="C17" s="30" t="s">
        <v>18</v>
      </c>
      <c r="D17" s="33" t="s">
        <v>23</v>
      </c>
      <c r="E17" s="217" t="s">
        <v>74</v>
      </c>
      <c r="F17" s="217"/>
      <c r="G17" s="218"/>
      <c r="H17" s="5"/>
      <c r="I17" s="6"/>
      <c r="J17" s="6"/>
      <c r="K17" s="24" t="e">
        <f t="shared" si="1"/>
        <v>#DIV/0!</v>
      </c>
      <c r="L17" s="183"/>
      <c r="M17" s="184"/>
      <c r="N17" s="185"/>
      <c r="O17" s="116"/>
      <c r="P17" s="137"/>
      <c r="Q17" s="138"/>
      <c r="R17" s="27"/>
      <c r="S17" s="5"/>
      <c r="T17" s="6"/>
      <c r="U17" s="6"/>
      <c r="V17" s="6"/>
      <c r="W17" s="6"/>
      <c r="X17" s="24">
        <f t="shared" si="2"/>
        <v>0</v>
      </c>
      <c r="Y17" s="250"/>
      <c r="Z17" s="251"/>
      <c r="AA17" s="251"/>
      <c r="AB17" s="251"/>
      <c r="AC17" s="252"/>
    </row>
    <row r="18" spans="1:29" ht="25.05" customHeight="1" x14ac:dyDescent="0.2">
      <c r="A18" s="22"/>
      <c r="B18" s="41"/>
      <c r="C18" s="31"/>
      <c r="D18" s="34"/>
      <c r="E18" s="223"/>
      <c r="F18" s="224"/>
      <c r="G18" s="225"/>
      <c r="H18" s="7"/>
      <c r="I18" s="8"/>
      <c r="J18" s="8"/>
      <c r="K18" s="25"/>
      <c r="L18" s="189"/>
      <c r="M18" s="190"/>
      <c r="N18" s="191"/>
      <c r="O18" s="117"/>
      <c r="P18" s="139"/>
      <c r="Q18" s="140"/>
      <c r="R18" s="28"/>
      <c r="S18" s="7"/>
      <c r="T18" s="8"/>
      <c r="U18" s="8"/>
      <c r="V18" s="8"/>
      <c r="W18" s="8"/>
      <c r="X18" s="25">
        <f t="shared" si="2"/>
        <v>0</v>
      </c>
      <c r="Y18" s="253"/>
      <c r="Z18" s="254"/>
      <c r="AA18" s="254"/>
      <c r="AB18" s="254"/>
      <c r="AC18" s="255"/>
    </row>
    <row r="19" spans="1:29" ht="25.05" customHeight="1" x14ac:dyDescent="0.2">
      <c r="A19" s="214" t="s">
        <v>12</v>
      </c>
      <c r="B19" s="214"/>
      <c r="C19" s="214"/>
      <c r="D19" s="91"/>
      <c r="E19" s="208"/>
      <c r="F19" s="208"/>
      <c r="G19" s="209"/>
      <c r="H19" s="92">
        <f>SUM(H12:H14,H17:H18)</f>
        <v>0</v>
      </c>
      <c r="I19" s="93">
        <f t="shared" ref="I19:J19" si="4">SUM(I12:I14,I17:I18)</f>
        <v>0</v>
      </c>
      <c r="J19" s="93">
        <f t="shared" si="4"/>
        <v>0</v>
      </c>
      <c r="K19" s="94">
        <f>ROUNDDOWN(AVERAGE(H19:J19),-3)</f>
        <v>0</v>
      </c>
      <c r="L19" s="192"/>
      <c r="M19" s="193"/>
      <c r="N19" s="194"/>
      <c r="O19" s="118"/>
      <c r="P19" s="141"/>
      <c r="Q19" s="142"/>
      <c r="R19" s="95"/>
      <c r="S19" s="92">
        <f t="shared" ref="S19:W19" si="5">SUM(S12:S14,S17:S18)</f>
        <v>0</v>
      </c>
      <c r="T19" s="93">
        <f t="shared" si="5"/>
        <v>0</v>
      </c>
      <c r="U19" s="93">
        <f t="shared" si="5"/>
        <v>0</v>
      </c>
      <c r="V19" s="93">
        <f t="shared" si="5"/>
        <v>0</v>
      </c>
      <c r="W19" s="93">
        <f t="shared" si="5"/>
        <v>0</v>
      </c>
      <c r="X19" s="94">
        <f>SUM(X12:X18)</f>
        <v>0</v>
      </c>
      <c r="Y19" s="256"/>
      <c r="Z19" s="256"/>
      <c r="AA19" s="256"/>
      <c r="AB19" s="256"/>
      <c r="AC19" s="256"/>
    </row>
    <row r="20" spans="1:29" ht="25.05" customHeight="1" x14ac:dyDescent="0.2">
      <c r="A20" s="20" t="s">
        <v>34</v>
      </c>
      <c r="B20" s="35" t="s">
        <v>35</v>
      </c>
      <c r="C20" s="42" t="s">
        <v>58</v>
      </c>
      <c r="D20" s="32" t="s">
        <v>75</v>
      </c>
      <c r="E20" s="219" t="s">
        <v>77</v>
      </c>
      <c r="F20" s="220"/>
      <c r="G20" s="220"/>
      <c r="H20" s="3"/>
      <c r="I20" s="4"/>
      <c r="J20" s="4"/>
      <c r="K20" s="23" t="e">
        <f t="shared" si="1"/>
        <v>#DIV/0!</v>
      </c>
      <c r="L20" s="186"/>
      <c r="M20" s="187"/>
      <c r="N20" s="188"/>
      <c r="O20" s="115"/>
      <c r="P20" s="135"/>
      <c r="Q20" s="136"/>
      <c r="R20" s="26"/>
      <c r="S20" s="3"/>
      <c r="T20" s="4"/>
      <c r="U20" s="4"/>
      <c r="V20" s="4"/>
      <c r="W20" s="4"/>
      <c r="X20" s="23">
        <f t="shared" si="2"/>
        <v>0</v>
      </c>
      <c r="Y20" s="247"/>
      <c r="Z20" s="248"/>
      <c r="AA20" s="248"/>
      <c r="AB20" s="248"/>
      <c r="AC20" s="249"/>
    </row>
    <row r="21" spans="1:29" ht="25.05" customHeight="1" x14ac:dyDescent="0.2">
      <c r="A21" s="21"/>
      <c r="B21" s="36" t="s">
        <v>36</v>
      </c>
      <c r="C21" s="43" t="s">
        <v>59</v>
      </c>
      <c r="D21" s="33" t="s">
        <v>75</v>
      </c>
      <c r="E21" s="201" t="s">
        <v>74</v>
      </c>
      <c r="F21" s="202"/>
      <c r="G21" s="202"/>
      <c r="H21" s="5"/>
      <c r="I21" s="6"/>
      <c r="J21" s="6"/>
      <c r="K21" s="24" t="e">
        <f t="shared" si="1"/>
        <v>#DIV/0!</v>
      </c>
      <c r="L21" s="183"/>
      <c r="M21" s="184"/>
      <c r="N21" s="185"/>
      <c r="O21" s="116"/>
      <c r="P21" s="137"/>
      <c r="Q21" s="138"/>
      <c r="R21" s="27"/>
      <c r="S21" s="5"/>
      <c r="T21" s="6"/>
      <c r="U21" s="6"/>
      <c r="V21" s="6"/>
      <c r="W21" s="6"/>
      <c r="X21" s="24">
        <f t="shared" si="2"/>
        <v>0</v>
      </c>
      <c r="Y21" s="250"/>
      <c r="Z21" s="251"/>
      <c r="AA21" s="251"/>
      <c r="AB21" s="251"/>
      <c r="AC21" s="252"/>
    </row>
    <row r="22" spans="1:29" ht="25.05" customHeight="1" x14ac:dyDescent="0.2">
      <c r="A22" s="21"/>
      <c r="B22" s="36" t="s">
        <v>37</v>
      </c>
      <c r="C22" s="43" t="s">
        <v>60</v>
      </c>
      <c r="D22" s="33" t="s">
        <v>75</v>
      </c>
      <c r="E22" s="201" t="s">
        <v>73</v>
      </c>
      <c r="F22" s="202"/>
      <c r="G22" s="202"/>
      <c r="H22" s="5"/>
      <c r="I22" s="6"/>
      <c r="J22" s="6"/>
      <c r="K22" s="24" t="e">
        <f t="shared" si="1"/>
        <v>#DIV/0!</v>
      </c>
      <c r="L22" s="183"/>
      <c r="M22" s="184"/>
      <c r="N22" s="185"/>
      <c r="O22" s="116"/>
      <c r="P22" s="137"/>
      <c r="Q22" s="138"/>
      <c r="R22" s="27"/>
      <c r="S22" s="5"/>
      <c r="T22" s="6"/>
      <c r="U22" s="6"/>
      <c r="V22" s="6"/>
      <c r="W22" s="6"/>
      <c r="X22" s="24">
        <f t="shared" si="2"/>
        <v>0</v>
      </c>
      <c r="Y22" s="250"/>
      <c r="Z22" s="251"/>
      <c r="AA22" s="251"/>
      <c r="AB22" s="251"/>
      <c r="AC22" s="252"/>
    </row>
    <row r="23" spans="1:29" ht="25.05" customHeight="1" x14ac:dyDescent="0.2">
      <c r="A23" s="21"/>
      <c r="B23" s="36" t="s">
        <v>38</v>
      </c>
      <c r="C23" s="43" t="s">
        <v>61</v>
      </c>
      <c r="D23" s="33" t="s">
        <v>75</v>
      </c>
      <c r="E23" s="201" t="s">
        <v>73</v>
      </c>
      <c r="F23" s="202"/>
      <c r="G23" s="202"/>
      <c r="H23" s="5"/>
      <c r="I23" s="6"/>
      <c r="J23" s="6"/>
      <c r="K23" s="24" t="e">
        <f t="shared" si="1"/>
        <v>#DIV/0!</v>
      </c>
      <c r="L23" s="183"/>
      <c r="M23" s="184"/>
      <c r="N23" s="185"/>
      <c r="O23" s="116"/>
      <c r="P23" s="137"/>
      <c r="Q23" s="138"/>
      <c r="R23" s="27"/>
      <c r="S23" s="5"/>
      <c r="T23" s="6"/>
      <c r="U23" s="6"/>
      <c r="V23" s="6"/>
      <c r="W23" s="6"/>
      <c r="X23" s="24">
        <f t="shared" si="2"/>
        <v>0</v>
      </c>
      <c r="Y23" s="250"/>
      <c r="Z23" s="251"/>
      <c r="AA23" s="251"/>
      <c r="AB23" s="251"/>
      <c r="AC23" s="252"/>
    </row>
    <row r="24" spans="1:29" ht="25.05" customHeight="1" x14ac:dyDescent="0.2">
      <c r="A24" s="21"/>
      <c r="B24" s="36" t="s">
        <v>39</v>
      </c>
      <c r="C24" s="43" t="s">
        <v>62</v>
      </c>
      <c r="D24" s="33" t="s">
        <v>75</v>
      </c>
      <c r="E24" s="201" t="s">
        <v>73</v>
      </c>
      <c r="F24" s="202"/>
      <c r="G24" s="202"/>
      <c r="H24" s="5"/>
      <c r="I24" s="6"/>
      <c r="J24" s="6"/>
      <c r="K24" s="24" t="e">
        <f t="shared" si="1"/>
        <v>#DIV/0!</v>
      </c>
      <c r="L24" s="183"/>
      <c r="M24" s="184"/>
      <c r="N24" s="185"/>
      <c r="O24" s="116"/>
      <c r="P24" s="137"/>
      <c r="Q24" s="138"/>
      <c r="R24" s="27"/>
      <c r="S24" s="5"/>
      <c r="T24" s="6"/>
      <c r="U24" s="6"/>
      <c r="V24" s="6"/>
      <c r="W24" s="6"/>
      <c r="X24" s="24">
        <f t="shared" si="2"/>
        <v>0</v>
      </c>
      <c r="Y24" s="250"/>
      <c r="Z24" s="251"/>
      <c r="AA24" s="251"/>
      <c r="AB24" s="251"/>
      <c r="AC24" s="252"/>
    </row>
    <row r="25" spans="1:29" ht="25.05" customHeight="1" x14ac:dyDescent="0.2">
      <c r="A25" s="21"/>
      <c r="B25" s="36" t="s">
        <v>40</v>
      </c>
      <c r="C25" s="43" t="s">
        <v>63</v>
      </c>
      <c r="D25" s="33" t="s">
        <v>75</v>
      </c>
      <c r="E25" s="201" t="s">
        <v>73</v>
      </c>
      <c r="F25" s="202"/>
      <c r="G25" s="202"/>
      <c r="H25" s="5"/>
      <c r="I25" s="6"/>
      <c r="J25" s="6"/>
      <c r="K25" s="24" t="e">
        <f t="shared" si="1"/>
        <v>#DIV/0!</v>
      </c>
      <c r="L25" s="183"/>
      <c r="M25" s="184"/>
      <c r="N25" s="185"/>
      <c r="O25" s="116"/>
      <c r="P25" s="137"/>
      <c r="Q25" s="138"/>
      <c r="R25" s="27"/>
      <c r="S25" s="5"/>
      <c r="T25" s="6"/>
      <c r="U25" s="6"/>
      <c r="V25" s="6"/>
      <c r="W25" s="6"/>
      <c r="X25" s="24">
        <f t="shared" si="2"/>
        <v>0</v>
      </c>
      <c r="Y25" s="250"/>
      <c r="Z25" s="251"/>
      <c r="AA25" s="251"/>
      <c r="AB25" s="251"/>
      <c r="AC25" s="252"/>
    </row>
    <row r="26" spans="1:29" ht="25.05" customHeight="1" x14ac:dyDescent="0.2">
      <c r="A26" s="21"/>
      <c r="B26" s="36" t="s">
        <v>41</v>
      </c>
      <c r="C26" s="43" t="s">
        <v>64</v>
      </c>
      <c r="D26" s="33" t="s">
        <v>75</v>
      </c>
      <c r="E26" s="201" t="s">
        <v>73</v>
      </c>
      <c r="F26" s="202"/>
      <c r="G26" s="202"/>
      <c r="H26" s="5"/>
      <c r="I26" s="6"/>
      <c r="J26" s="6"/>
      <c r="K26" s="24" t="e">
        <f t="shared" si="1"/>
        <v>#DIV/0!</v>
      </c>
      <c r="L26" s="183"/>
      <c r="M26" s="184"/>
      <c r="N26" s="185"/>
      <c r="O26" s="116"/>
      <c r="P26" s="137"/>
      <c r="Q26" s="138"/>
      <c r="R26" s="27"/>
      <c r="S26" s="5"/>
      <c r="T26" s="6"/>
      <c r="U26" s="6"/>
      <c r="V26" s="6"/>
      <c r="W26" s="6"/>
      <c r="X26" s="24">
        <f t="shared" si="2"/>
        <v>0</v>
      </c>
      <c r="Y26" s="250"/>
      <c r="Z26" s="251"/>
      <c r="AA26" s="251"/>
      <c r="AB26" s="251"/>
      <c r="AC26" s="252"/>
    </row>
    <row r="27" spans="1:29" ht="25.05" customHeight="1" x14ac:dyDescent="0.2">
      <c r="A27" s="21"/>
      <c r="B27" s="36" t="s">
        <v>42</v>
      </c>
      <c r="C27" s="43" t="s">
        <v>65</v>
      </c>
      <c r="D27" s="33" t="s">
        <v>75</v>
      </c>
      <c r="E27" s="201" t="s">
        <v>73</v>
      </c>
      <c r="F27" s="202"/>
      <c r="G27" s="202"/>
      <c r="H27" s="5"/>
      <c r="I27" s="6"/>
      <c r="J27" s="6"/>
      <c r="K27" s="24" t="e">
        <f t="shared" si="1"/>
        <v>#DIV/0!</v>
      </c>
      <c r="L27" s="183"/>
      <c r="M27" s="184"/>
      <c r="N27" s="185"/>
      <c r="O27" s="116"/>
      <c r="P27" s="137"/>
      <c r="Q27" s="138"/>
      <c r="R27" s="27"/>
      <c r="S27" s="5"/>
      <c r="T27" s="6"/>
      <c r="U27" s="6"/>
      <c r="V27" s="6"/>
      <c r="W27" s="6"/>
      <c r="X27" s="24">
        <f t="shared" si="2"/>
        <v>0</v>
      </c>
      <c r="Y27" s="250"/>
      <c r="Z27" s="251"/>
      <c r="AA27" s="251"/>
      <c r="AB27" s="251"/>
      <c r="AC27" s="252"/>
    </row>
    <row r="28" spans="1:29" ht="25.05" customHeight="1" x14ac:dyDescent="0.2">
      <c r="A28" s="21"/>
      <c r="B28" s="36" t="s">
        <v>43</v>
      </c>
      <c r="C28" s="43" t="s">
        <v>66</v>
      </c>
      <c r="D28" s="33" t="s">
        <v>75</v>
      </c>
      <c r="E28" s="201" t="s">
        <v>73</v>
      </c>
      <c r="F28" s="202"/>
      <c r="G28" s="202"/>
      <c r="H28" s="5"/>
      <c r="I28" s="6"/>
      <c r="J28" s="6"/>
      <c r="K28" s="24" t="e">
        <f t="shared" si="1"/>
        <v>#DIV/0!</v>
      </c>
      <c r="L28" s="183"/>
      <c r="M28" s="184"/>
      <c r="N28" s="185"/>
      <c r="O28" s="116"/>
      <c r="P28" s="137"/>
      <c r="Q28" s="138"/>
      <c r="R28" s="27"/>
      <c r="S28" s="5"/>
      <c r="T28" s="6"/>
      <c r="U28" s="6"/>
      <c r="V28" s="6"/>
      <c r="W28" s="6"/>
      <c r="X28" s="24">
        <f t="shared" si="2"/>
        <v>0</v>
      </c>
      <c r="Y28" s="250"/>
      <c r="Z28" s="251"/>
      <c r="AA28" s="251"/>
      <c r="AB28" s="251"/>
      <c r="AC28" s="252"/>
    </row>
    <row r="29" spans="1:29" ht="25.05" customHeight="1" x14ac:dyDescent="0.2">
      <c r="A29" s="21"/>
      <c r="B29" s="36" t="s">
        <v>44</v>
      </c>
      <c r="C29" s="43" t="s">
        <v>67</v>
      </c>
      <c r="D29" s="33" t="s">
        <v>75</v>
      </c>
      <c r="E29" s="201" t="s">
        <v>73</v>
      </c>
      <c r="F29" s="202"/>
      <c r="G29" s="202"/>
      <c r="H29" s="5"/>
      <c r="I29" s="6"/>
      <c r="J29" s="6"/>
      <c r="K29" s="24" t="e">
        <f t="shared" si="1"/>
        <v>#DIV/0!</v>
      </c>
      <c r="L29" s="183"/>
      <c r="M29" s="184"/>
      <c r="N29" s="185"/>
      <c r="O29" s="116"/>
      <c r="P29" s="137"/>
      <c r="Q29" s="138"/>
      <c r="R29" s="27"/>
      <c r="S29" s="5"/>
      <c r="T29" s="6"/>
      <c r="U29" s="6"/>
      <c r="V29" s="6"/>
      <c r="W29" s="6"/>
      <c r="X29" s="24">
        <f t="shared" si="2"/>
        <v>0</v>
      </c>
      <c r="Y29" s="250"/>
      <c r="Z29" s="251"/>
      <c r="AA29" s="251"/>
      <c r="AB29" s="251"/>
      <c r="AC29" s="252"/>
    </row>
    <row r="30" spans="1:29" ht="25.05" customHeight="1" x14ac:dyDescent="0.2">
      <c r="A30" s="21"/>
      <c r="B30" s="36" t="s">
        <v>45</v>
      </c>
      <c r="C30" s="43" t="s">
        <v>68</v>
      </c>
      <c r="D30" s="33" t="s">
        <v>75</v>
      </c>
      <c r="E30" s="201" t="s">
        <v>73</v>
      </c>
      <c r="F30" s="202"/>
      <c r="G30" s="202"/>
      <c r="H30" s="5"/>
      <c r="I30" s="6"/>
      <c r="J30" s="6"/>
      <c r="K30" s="24" t="e">
        <f t="shared" si="1"/>
        <v>#DIV/0!</v>
      </c>
      <c r="L30" s="183"/>
      <c r="M30" s="184"/>
      <c r="N30" s="185"/>
      <c r="O30" s="116"/>
      <c r="P30" s="137"/>
      <c r="Q30" s="138"/>
      <c r="R30" s="27"/>
      <c r="S30" s="5"/>
      <c r="T30" s="6"/>
      <c r="U30" s="6"/>
      <c r="V30" s="6"/>
      <c r="W30" s="6"/>
      <c r="X30" s="24">
        <f t="shared" si="2"/>
        <v>0</v>
      </c>
      <c r="Y30" s="250"/>
      <c r="Z30" s="251"/>
      <c r="AA30" s="251"/>
      <c r="AB30" s="251"/>
      <c r="AC30" s="252"/>
    </row>
    <row r="31" spans="1:29" ht="25.05" customHeight="1" x14ac:dyDescent="0.2">
      <c r="A31" s="21"/>
      <c r="B31" s="36" t="s">
        <v>46</v>
      </c>
      <c r="C31" s="43" t="s">
        <v>69</v>
      </c>
      <c r="D31" s="33" t="s">
        <v>75</v>
      </c>
      <c r="E31" s="201" t="s">
        <v>76</v>
      </c>
      <c r="F31" s="202"/>
      <c r="G31" s="202"/>
      <c r="H31" s="5"/>
      <c r="I31" s="6"/>
      <c r="J31" s="6"/>
      <c r="K31" s="24" t="e">
        <f t="shared" si="1"/>
        <v>#DIV/0!</v>
      </c>
      <c r="L31" s="183"/>
      <c r="M31" s="184"/>
      <c r="N31" s="185"/>
      <c r="O31" s="116"/>
      <c r="P31" s="137"/>
      <c r="Q31" s="138"/>
      <c r="R31" s="27"/>
      <c r="S31" s="5"/>
      <c r="T31" s="6"/>
      <c r="U31" s="6"/>
      <c r="V31" s="6"/>
      <c r="W31" s="6"/>
      <c r="X31" s="24">
        <f t="shared" si="2"/>
        <v>0</v>
      </c>
      <c r="Y31" s="250"/>
      <c r="Z31" s="251"/>
      <c r="AA31" s="251"/>
      <c r="AB31" s="251"/>
      <c r="AC31" s="252"/>
    </row>
    <row r="32" spans="1:29" ht="25.05" customHeight="1" x14ac:dyDescent="0.2">
      <c r="A32" s="21"/>
      <c r="B32" s="36" t="s">
        <v>47</v>
      </c>
      <c r="C32" s="43" t="s">
        <v>70</v>
      </c>
      <c r="D32" s="33" t="s">
        <v>75</v>
      </c>
      <c r="E32" s="201" t="s">
        <v>73</v>
      </c>
      <c r="F32" s="202"/>
      <c r="G32" s="202"/>
      <c r="H32" s="5"/>
      <c r="I32" s="6"/>
      <c r="J32" s="6"/>
      <c r="K32" s="24" t="e">
        <f t="shared" si="1"/>
        <v>#DIV/0!</v>
      </c>
      <c r="L32" s="183"/>
      <c r="M32" s="184"/>
      <c r="N32" s="185"/>
      <c r="O32" s="116"/>
      <c r="P32" s="137"/>
      <c r="Q32" s="138"/>
      <c r="R32" s="27"/>
      <c r="S32" s="5"/>
      <c r="T32" s="6"/>
      <c r="U32" s="6"/>
      <c r="V32" s="6"/>
      <c r="W32" s="6"/>
      <c r="X32" s="24">
        <f t="shared" si="2"/>
        <v>0</v>
      </c>
      <c r="Y32" s="250"/>
      <c r="Z32" s="251"/>
      <c r="AA32" s="251"/>
      <c r="AB32" s="251"/>
      <c r="AC32" s="252"/>
    </row>
    <row r="33" spans="1:29" ht="25.05" customHeight="1" x14ac:dyDescent="0.2">
      <c r="A33" s="21"/>
      <c r="B33" s="36"/>
      <c r="C33" s="43"/>
      <c r="D33" s="33"/>
      <c r="E33" s="201"/>
      <c r="F33" s="202"/>
      <c r="G33" s="202"/>
      <c r="H33" s="5"/>
      <c r="I33" s="6"/>
      <c r="J33" s="6"/>
      <c r="K33" s="24"/>
      <c r="L33" s="183"/>
      <c r="M33" s="184"/>
      <c r="N33" s="185"/>
      <c r="O33" s="116"/>
      <c r="P33" s="137"/>
      <c r="Q33" s="138"/>
      <c r="R33" s="27"/>
      <c r="S33" s="5"/>
      <c r="T33" s="6"/>
      <c r="U33" s="6"/>
      <c r="V33" s="6"/>
      <c r="W33" s="6"/>
      <c r="X33" s="24"/>
      <c r="Y33" s="250"/>
      <c r="Z33" s="251"/>
      <c r="AA33" s="251"/>
      <c r="AB33" s="251"/>
      <c r="AC33" s="252"/>
    </row>
    <row r="34" spans="1:29" ht="25.05" customHeight="1" x14ac:dyDescent="0.2">
      <c r="A34" s="21"/>
      <c r="B34" s="36"/>
      <c r="C34" s="43"/>
      <c r="D34" s="33"/>
      <c r="E34" s="201"/>
      <c r="F34" s="202"/>
      <c r="G34" s="202"/>
      <c r="H34" s="5"/>
      <c r="I34" s="6"/>
      <c r="J34" s="6"/>
      <c r="K34" s="24"/>
      <c r="L34" s="183"/>
      <c r="M34" s="184"/>
      <c r="N34" s="185"/>
      <c r="O34" s="116"/>
      <c r="P34" s="137"/>
      <c r="Q34" s="138"/>
      <c r="R34" s="27"/>
      <c r="S34" s="5"/>
      <c r="T34" s="6"/>
      <c r="U34" s="6"/>
      <c r="V34" s="6"/>
      <c r="W34" s="6"/>
      <c r="X34" s="24"/>
      <c r="Y34" s="250"/>
      <c r="Z34" s="251"/>
      <c r="AA34" s="251"/>
      <c r="AB34" s="251"/>
      <c r="AC34" s="252"/>
    </row>
    <row r="35" spans="1:29" ht="25.05" customHeight="1" x14ac:dyDescent="0.2">
      <c r="A35" s="22"/>
      <c r="B35" s="41"/>
      <c r="C35" s="44"/>
      <c r="D35" s="34"/>
      <c r="E35" s="206"/>
      <c r="F35" s="207"/>
      <c r="G35" s="207"/>
      <c r="H35" s="7"/>
      <c r="I35" s="8"/>
      <c r="J35" s="8"/>
      <c r="K35" s="25"/>
      <c r="L35" s="189"/>
      <c r="M35" s="190"/>
      <c r="N35" s="191"/>
      <c r="O35" s="117"/>
      <c r="P35" s="139"/>
      <c r="Q35" s="140"/>
      <c r="R35" s="28"/>
      <c r="S35" s="7"/>
      <c r="T35" s="8"/>
      <c r="U35" s="8"/>
      <c r="V35" s="8"/>
      <c r="W35" s="8"/>
      <c r="X35" s="25"/>
      <c r="Y35" s="253"/>
      <c r="Z35" s="254"/>
      <c r="AA35" s="254"/>
      <c r="AB35" s="254"/>
      <c r="AC35" s="255"/>
    </row>
    <row r="36" spans="1:29" ht="25.05" customHeight="1" x14ac:dyDescent="0.2">
      <c r="A36" s="214" t="s">
        <v>34</v>
      </c>
      <c r="B36" s="214"/>
      <c r="C36" s="214"/>
      <c r="D36" s="91"/>
      <c r="E36" s="208"/>
      <c r="F36" s="208"/>
      <c r="G36" s="209"/>
      <c r="H36" s="92">
        <f>SUM(H20:H35)</f>
        <v>0</v>
      </c>
      <c r="I36" s="93">
        <f t="shared" ref="I36:J36" si="6">SUM(I20:I35)</f>
        <v>0</v>
      </c>
      <c r="J36" s="93">
        <f t="shared" si="6"/>
        <v>0</v>
      </c>
      <c r="K36" s="94">
        <f t="shared" si="1"/>
        <v>0</v>
      </c>
      <c r="L36" s="192"/>
      <c r="M36" s="193"/>
      <c r="N36" s="194"/>
      <c r="O36" s="118"/>
      <c r="P36" s="141"/>
      <c r="Q36" s="142"/>
      <c r="R36" s="95"/>
      <c r="S36" s="92">
        <f t="shared" ref="S36" si="7">SUM(S20:S35)</f>
        <v>0</v>
      </c>
      <c r="T36" s="93">
        <f t="shared" ref="T36" si="8">SUM(T20:T35)</f>
        <v>0</v>
      </c>
      <c r="U36" s="93">
        <f t="shared" ref="U36" si="9">SUM(U20:U35)</f>
        <v>0</v>
      </c>
      <c r="V36" s="93">
        <f t="shared" ref="V36" si="10">SUM(V20:V35)</f>
        <v>0</v>
      </c>
      <c r="W36" s="93">
        <f t="shared" ref="W36" si="11">SUM(W20:W35)</f>
        <v>0</v>
      </c>
      <c r="X36" s="94">
        <f t="shared" si="2"/>
        <v>0</v>
      </c>
      <c r="Y36" s="257"/>
      <c r="Z36" s="258"/>
      <c r="AA36" s="258"/>
      <c r="AB36" s="258"/>
      <c r="AC36" s="259"/>
    </row>
    <row r="37" spans="1:29" ht="25.05" customHeight="1" x14ac:dyDescent="0.2">
      <c r="A37" s="20" t="s">
        <v>89</v>
      </c>
      <c r="B37" s="35" t="s">
        <v>48</v>
      </c>
      <c r="C37" s="42" t="s">
        <v>78</v>
      </c>
      <c r="D37" s="32" t="s">
        <v>72</v>
      </c>
      <c r="E37" s="219" t="s">
        <v>88</v>
      </c>
      <c r="F37" s="220"/>
      <c r="G37" s="220"/>
      <c r="H37" s="3"/>
      <c r="I37" s="4"/>
      <c r="J37" s="4"/>
      <c r="K37" s="23" t="e">
        <f t="shared" si="1"/>
        <v>#DIV/0!</v>
      </c>
      <c r="L37" s="186"/>
      <c r="M37" s="187"/>
      <c r="N37" s="188"/>
      <c r="O37" s="115"/>
      <c r="P37" s="135">
        <f>L7</f>
        <v>-0.1</v>
      </c>
      <c r="Q37" s="136">
        <f>M7</f>
        <v>0.83333333333333348</v>
      </c>
      <c r="R37" s="26" t="s">
        <v>180</v>
      </c>
      <c r="S37" s="3"/>
      <c r="T37" s="4"/>
      <c r="U37" s="4"/>
      <c r="V37" s="4"/>
      <c r="W37" s="4"/>
      <c r="X37" s="23">
        <f t="shared" si="2"/>
        <v>0</v>
      </c>
      <c r="Y37" s="247"/>
      <c r="Z37" s="248"/>
      <c r="AA37" s="248"/>
      <c r="AB37" s="248"/>
      <c r="AC37" s="249"/>
    </row>
    <row r="38" spans="1:29" ht="25.05" customHeight="1" x14ac:dyDescent="0.2">
      <c r="A38" s="21"/>
      <c r="B38" s="36" t="s">
        <v>49</v>
      </c>
      <c r="C38" s="43" t="s">
        <v>79</v>
      </c>
      <c r="D38" s="33" t="s">
        <v>72</v>
      </c>
      <c r="E38" s="201" t="s">
        <v>87</v>
      </c>
      <c r="F38" s="202"/>
      <c r="G38" s="202"/>
      <c r="H38" s="5"/>
      <c r="I38" s="6"/>
      <c r="J38" s="6"/>
      <c r="K38" s="24" t="e">
        <f t="shared" si="1"/>
        <v>#DIV/0!</v>
      </c>
      <c r="L38" s="183"/>
      <c r="M38" s="184"/>
      <c r="N38" s="185"/>
      <c r="O38" s="116"/>
      <c r="P38" s="137">
        <f>L7</f>
        <v>-0.1</v>
      </c>
      <c r="Q38" s="138">
        <f>M7</f>
        <v>0.83333333333333348</v>
      </c>
      <c r="R38" s="27" t="s">
        <v>180</v>
      </c>
      <c r="S38" s="5"/>
      <c r="T38" s="6"/>
      <c r="U38" s="6"/>
      <c r="V38" s="6"/>
      <c r="W38" s="6"/>
      <c r="X38" s="24">
        <f t="shared" si="2"/>
        <v>0</v>
      </c>
      <c r="Y38" s="250"/>
      <c r="Z38" s="251"/>
      <c r="AA38" s="251"/>
      <c r="AB38" s="251"/>
      <c r="AC38" s="252"/>
    </row>
    <row r="39" spans="1:29" ht="25.05" customHeight="1" x14ac:dyDescent="0.2">
      <c r="A39" s="21"/>
      <c r="B39" s="36" t="s">
        <v>50</v>
      </c>
      <c r="C39" s="43" t="s">
        <v>80</v>
      </c>
      <c r="D39" s="33" t="s">
        <v>75</v>
      </c>
      <c r="E39" s="201" t="s">
        <v>77</v>
      </c>
      <c r="F39" s="202"/>
      <c r="G39" s="202"/>
      <c r="H39" s="5"/>
      <c r="I39" s="6"/>
      <c r="J39" s="6"/>
      <c r="K39" s="24" t="e">
        <f t="shared" si="1"/>
        <v>#DIV/0!</v>
      </c>
      <c r="L39" s="183"/>
      <c r="M39" s="184"/>
      <c r="N39" s="185"/>
      <c r="O39" s="116"/>
      <c r="P39" s="137"/>
      <c r="Q39" s="138"/>
      <c r="R39" s="27"/>
      <c r="S39" s="5"/>
      <c r="T39" s="6"/>
      <c r="U39" s="6"/>
      <c r="V39" s="6"/>
      <c r="W39" s="6"/>
      <c r="X39" s="24">
        <f t="shared" si="2"/>
        <v>0</v>
      </c>
      <c r="Y39" s="250"/>
      <c r="Z39" s="251"/>
      <c r="AA39" s="251"/>
      <c r="AB39" s="251"/>
      <c r="AC39" s="252"/>
    </row>
    <row r="40" spans="1:29" ht="25.05" customHeight="1" x14ac:dyDescent="0.2">
      <c r="A40" s="21"/>
      <c r="B40" s="36" t="s">
        <v>51</v>
      </c>
      <c r="C40" s="43" t="s">
        <v>81</v>
      </c>
      <c r="D40" s="33" t="s">
        <v>72</v>
      </c>
      <c r="E40" s="201" t="s">
        <v>88</v>
      </c>
      <c r="F40" s="202"/>
      <c r="G40" s="202"/>
      <c r="H40" s="5"/>
      <c r="I40" s="6"/>
      <c r="J40" s="6"/>
      <c r="K40" s="24" t="e">
        <f t="shared" si="1"/>
        <v>#DIV/0!</v>
      </c>
      <c r="L40" s="183"/>
      <c r="M40" s="184"/>
      <c r="N40" s="185"/>
      <c r="O40" s="116"/>
      <c r="P40" s="137">
        <f>N7</f>
        <v>5.2</v>
      </c>
      <c r="Q40" s="138">
        <f>O7</f>
        <v>5.666666666666667</v>
      </c>
      <c r="R40" s="27" t="s">
        <v>181</v>
      </c>
      <c r="S40" s="5"/>
      <c r="T40" s="6"/>
      <c r="U40" s="6"/>
      <c r="V40" s="6"/>
      <c r="W40" s="6"/>
      <c r="X40" s="24">
        <f t="shared" si="2"/>
        <v>0</v>
      </c>
      <c r="Y40" s="250"/>
      <c r="Z40" s="251"/>
      <c r="AA40" s="251"/>
      <c r="AB40" s="251"/>
      <c r="AC40" s="252"/>
    </row>
    <row r="41" spans="1:29" ht="25.05" customHeight="1" x14ac:dyDescent="0.2">
      <c r="A41" s="21"/>
      <c r="B41" s="36" t="s">
        <v>52</v>
      </c>
      <c r="C41" s="43" t="s">
        <v>82</v>
      </c>
      <c r="D41" s="33" t="s">
        <v>72</v>
      </c>
      <c r="E41" s="201" t="s">
        <v>87</v>
      </c>
      <c r="F41" s="202"/>
      <c r="G41" s="202"/>
      <c r="H41" s="5"/>
      <c r="I41" s="6"/>
      <c r="J41" s="6"/>
      <c r="K41" s="24" t="e">
        <f t="shared" si="1"/>
        <v>#DIV/0!</v>
      </c>
      <c r="L41" s="183"/>
      <c r="M41" s="184"/>
      <c r="N41" s="185"/>
      <c r="O41" s="116"/>
      <c r="P41" s="137">
        <f>N7</f>
        <v>5.2</v>
      </c>
      <c r="Q41" s="138">
        <f>O7</f>
        <v>5.666666666666667</v>
      </c>
      <c r="R41" s="27" t="s">
        <v>181</v>
      </c>
      <c r="S41" s="5"/>
      <c r="T41" s="6"/>
      <c r="U41" s="6"/>
      <c r="V41" s="6"/>
      <c r="W41" s="6"/>
      <c r="X41" s="24">
        <f t="shared" si="2"/>
        <v>0</v>
      </c>
      <c r="Y41" s="250"/>
      <c r="Z41" s="251"/>
      <c r="AA41" s="251"/>
      <c r="AB41" s="251"/>
      <c r="AC41" s="252"/>
    </row>
    <row r="42" spans="1:29" ht="25.05" customHeight="1" x14ac:dyDescent="0.2">
      <c r="A42" s="21"/>
      <c r="B42" s="36" t="s">
        <v>53</v>
      </c>
      <c r="C42" s="43" t="s">
        <v>83</v>
      </c>
      <c r="D42" s="33" t="s">
        <v>72</v>
      </c>
      <c r="E42" s="201" t="s">
        <v>87</v>
      </c>
      <c r="F42" s="202"/>
      <c r="G42" s="202"/>
      <c r="H42" s="5"/>
      <c r="I42" s="6"/>
      <c r="J42" s="6"/>
      <c r="K42" s="24" t="e">
        <f t="shared" si="1"/>
        <v>#DIV/0!</v>
      </c>
      <c r="L42" s="183"/>
      <c r="M42" s="184"/>
      <c r="N42" s="185"/>
      <c r="O42" s="116"/>
      <c r="P42" s="137">
        <f>N7</f>
        <v>5.2</v>
      </c>
      <c r="Q42" s="138">
        <f>O7</f>
        <v>5.666666666666667</v>
      </c>
      <c r="R42" s="27" t="s">
        <v>181</v>
      </c>
      <c r="S42" s="5"/>
      <c r="T42" s="6"/>
      <c r="U42" s="6"/>
      <c r="V42" s="6"/>
      <c r="W42" s="6"/>
      <c r="X42" s="24">
        <f t="shared" si="2"/>
        <v>0</v>
      </c>
      <c r="Y42" s="250"/>
      <c r="Z42" s="251"/>
      <c r="AA42" s="251"/>
      <c r="AB42" s="251"/>
      <c r="AC42" s="252"/>
    </row>
    <row r="43" spans="1:29" ht="25.05" customHeight="1" x14ac:dyDescent="0.2">
      <c r="A43" s="21"/>
      <c r="B43" s="36" t="s">
        <v>54</v>
      </c>
      <c r="C43" s="43" t="s">
        <v>84</v>
      </c>
      <c r="D43" s="33" t="s">
        <v>72</v>
      </c>
      <c r="E43" s="201" t="s">
        <v>87</v>
      </c>
      <c r="F43" s="202"/>
      <c r="G43" s="202"/>
      <c r="H43" s="5"/>
      <c r="I43" s="6"/>
      <c r="J43" s="6"/>
      <c r="K43" s="24" t="e">
        <f t="shared" si="1"/>
        <v>#DIV/0!</v>
      </c>
      <c r="L43" s="183"/>
      <c r="M43" s="184"/>
      <c r="N43" s="185"/>
      <c r="O43" s="116"/>
      <c r="P43" s="137">
        <f>N7</f>
        <v>5.2</v>
      </c>
      <c r="Q43" s="138">
        <f>O7</f>
        <v>5.666666666666667</v>
      </c>
      <c r="R43" s="27" t="s">
        <v>181</v>
      </c>
      <c r="S43" s="5"/>
      <c r="T43" s="6"/>
      <c r="U43" s="6"/>
      <c r="V43" s="6"/>
      <c r="W43" s="6"/>
      <c r="X43" s="24">
        <f t="shared" si="2"/>
        <v>0</v>
      </c>
      <c r="Y43" s="250"/>
      <c r="Z43" s="251"/>
      <c r="AA43" s="251"/>
      <c r="AB43" s="251"/>
      <c r="AC43" s="252"/>
    </row>
    <row r="44" spans="1:29" ht="25.05" customHeight="1" x14ac:dyDescent="0.2">
      <c r="A44" s="21"/>
      <c r="B44" s="36" t="s">
        <v>55</v>
      </c>
      <c r="C44" s="43" t="s">
        <v>85</v>
      </c>
      <c r="D44" s="33" t="s">
        <v>75</v>
      </c>
      <c r="E44" s="201" t="s">
        <v>74</v>
      </c>
      <c r="F44" s="202"/>
      <c r="G44" s="202"/>
      <c r="H44" s="5"/>
      <c r="I44" s="6"/>
      <c r="J44" s="6"/>
      <c r="K44" s="24" t="e">
        <f t="shared" si="1"/>
        <v>#DIV/0!</v>
      </c>
      <c r="L44" s="183"/>
      <c r="M44" s="184"/>
      <c r="N44" s="185"/>
      <c r="O44" s="116"/>
      <c r="P44" s="137"/>
      <c r="Q44" s="138"/>
      <c r="R44" s="27"/>
      <c r="S44" s="5"/>
      <c r="T44" s="6"/>
      <c r="U44" s="6"/>
      <c r="V44" s="6"/>
      <c r="W44" s="6"/>
      <c r="X44" s="24">
        <f t="shared" si="2"/>
        <v>0</v>
      </c>
      <c r="Y44" s="250"/>
      <c r="Z44" s="251"/>
      <c r="AA44" s="251"/>
      <c r="AB44" s="251"/>
      <c r="AC44" s="252"/>
    </row>
    <row r="45" spans="1:29" ht="25.05" customHeight="1" x14ac:dyDescent="0.2">
      <c r="A45" s="21"/>
      <c r="B45" s="36" t="s">
        <v>56</v>
      </c>
      <c r="C45" s="43" t="s">
        <v>86</v>
      </c>
      <c r="D45" s="33" t="s">
        <v>75</v>
      </c>
      <c r="E45" s="201" t="s">
        <v>73</v>
      </c>
      <c r="F45" s="202"/>
      <c r="G45" s="202"/>
      <c r="H45" s="5"/>
      <c r="I45" s="6"/>
      <c r="J45" s="6"/>
      <c r="K45" s="24" t="e">
        <f t="shared" si="1"/>
        <v>#DIV/0!</v>
      </c>
      <c r="L45" s="183"/>
      <c r="M45" s="184"/>
      <c r="N45" s="185"/>
      <c r="O45" s="116"/>
      <c r="P45" s="137"/>
      <c r="Q45" s="138"/>
      <c r="R45" s="27"/>
      <c r="S45" s="5"/>
      <c r="T45" s="6"/>
      <c r="U45" s="6"/>
      <c r="V45" s="6"/>
      <c r="W45" s="6"/>
      <c r="X45" s="24">
        <f t="shared" si="2"/>
        <v>0</v>
      </c>
      <c r="Y45" s="250"/>
      <c r="Z45" s="251"/>
      <c r="AA45" s="251"/>
      <c r="AB45" s="251"/>
      <c r="AC45" s="252"/>
    </row>
    <row r="46" spans="1:29" ht="25.05" customHeight="1" x14ac:dyDescent="0.2">
      <c r="A46" s="21"/>
      <c r="B46" s="36"/>
      <c r="C46" s="43"/>
      <c r="D46" s="33"/>
      <c r="E46" s="201"/>
      <c r="F46" s="202"/>
      <c r="G46" s="202"/>
      <c r="H46" s="5"/>
      <c r="I46" s="6"/>
      <c r="J46" s="6"/>
      <c r="K46" s="24"/>
      <c r="L46" s="183"/>
      <c r="M46" s="184"/>
      <c r="N46" s="185"/>
      <c r="O46" s="116"/>
      <c r="P46" s="137"/>
      <c r="Q46" s="138"/>
      <c r="R46" s="27"/>
      <c r="S46" s="5"/>
      <c r="T46" s="6"/>
      <c r="U46" s="6"/>
      <c r="V46" s="6"/>
      <c r="W46" s="6"/>
      <c r="X46" s="24"/>
      <c r="Y46" s="250"/>
      <c r="Z46" s="251"/>
      <c r="AA46" s="251"/>
      <c r="AB46" s="251"/>
      <c r="AC46" s="252"/>
    </row>
    <row r="47" spans="1:29" ht="25.05" customHeight="1" x14ac:dyDescent="0.2">
      <c r="A47" s="21"/>
      <c r="B47" s="36"/>
      <c r="C47" s="43"/>
      <c r="D47" s="33"/>
      <c r="E47" s="201"/>
      <c r="F47" s="202"/>
      <c r="G47" s="202"/>
      <c r="H47" s="5"/>
      <c r="I47" s="6"/>
      <c r="J47" s="6"/>
      <c r="K47" s="24"/>
      <c r="L47" s="183"/>
      <c r="M47" s="184"/>
      <c r="N47" s="185"/>
      <c r="O47" s="116"/>
      <c r="P47" s="137"/>
      <c r="Q47" s="138"/>
      <c r="R47" s="27"/>
      <c r="S47" s="5"/>
      <c r="T47" s="6"/>
      <c r="U47" s="6"/>
      <c r="V47" s="6"/>
      <c r="W47" s="6"/>
      <c r="X47" s="24"/>
      <c r="Y47" s="250"/>
      <c r="Z47" s="251"/>
      <c r="AA47" s="251"/>
      <c r="AB47" s="251"/>
      <c r="AC47" s="252"/>
    </row>
    <row r="48" spans="1:29" ht="25.05" customHeight="1" x14ac:dyDescent="0.2">
      <c r="A48" s="22"/>
      <c r="B48" s="41"/>
      <c r="C48" s="44"/>
      <c r="D48" s="34"/>
      <c r="E48" s="206"/>
      <c r="F48" s="207"/>
      <c r="G48" s="207"/>
      <c r="H48" s="7"/>
      <c r="I48" s="8"/>
      <c r="J48" s="8"/>
      <c r="K48" s="25"/>
      <c r="L48" s="189"/>
      <c r="M48" s="190"/>
      <c r="N48" s="191"/>
      <c r="O48" s="117"/>
      <c r="P48" s="139"/>
      <c r="Q48" s="140"/>
      <c r="R48" s="28"/>
      <c r="S48" s="7"/>
      <c r="T48" s="8"/>
      <c r="U48" s="8"/>
      <c r="V48" s="8"/>
      <c r="W48" s="8"/>
      <c r="X48" s="25"/>
      <c r="Y48" s="253"/>
      <c r="Z48" s="254"/>
      <c r="AA48" s="254"/>
      <c r="AB48" s="254"/>
      <c r="AC48" s="255"/>
    </row>
    <row r="49" spans="1:29" ht="25.05" customHeight="1" x14ac:dyDescent="0.2">
      <c r="A49" s="214" t="s">
        <v>93</v>
      </c>
      <c r="B49" s="214"/>
      <c r="C49" s="214"/>
      <c r="D49" s="91"/>
      <c r="E49" s="208"/>
      <c r="F49" s="208"/>
      <c r="G49" s="209"/>
      <c r="H49" s="92">
        <f>SUM(H37:H48)</f>
        <v>0</v>
      </c>
      <c r="I49" s="93">
        <f t="shared" ref="I49:J49" si="12">SUM(I37:I48)</f>
        <v>0</v>
      </c>
      <c r="J49" s="93">
        <f t="shared" si="12"/>
        <v>0</v>
      </c>
      <c r="K49" s="94">
        <f t="shared" ref="K49" si="13">ROUNDDOWN(AVERAGE(H49:J49),-3)</f>
        <v>0</v>
      </c>
      <c r="L49" s="192"/>
      <c r="M49" s="193"/>
      <c r="N49" s="194"/>
      <c r="O49" s="118"/>
      <c r="P49" s="141"/>
      <c r="Q49" s="142"/>
      <c r="R49" s="95"/>
      <c r="S49" s="92">
        <f t="shared" ref="S49:W49" si="14">SUM(S37:S48)</f>
        <v>0</v>
      </c>
      <c r="T49" s="93">
        <f t="shared" si="14"/>
        <v>0</v>
      </c>
      <c r="U49" s="93">
        <f t="shared" si="14"/>
        <v>0</v>
      </c>
      <c r="V49" s="93">
        <f t="shared" si="14"/>
        <v>0</v>
      </c>
      <c r="W49" s="93">
        <f t="shared" si="14"/>
        <v>0</v>
      </c>
      <c r="X49" s="94">
        <f t="shared" ref="X49" si="15">SUM(S49:W49)</f>
        <v>0</v>
      </c>
      <c r="Y49" s="260"/>
      <c r="Z49" s="261"/>
      <c r="AA49" s="261"/>
      <c r="AB49" s="261"/>
      <c r="AC49" s="262"/>
    </row>
    <row r="50" spans="1:29" ht="25.05" customHeight="1" x14ac:dyDescent="0.2">
      <c r="A50" s="20" t="s">
        <v>90</v>
      </c>
      <c r="B50" s="35" t="s">
        <v>57</v>
      </c>
      <c r="C50" s="42" t="s">
        <v>92</v>
      </c>
      <c r="D50" s="48" t="s">
        <v>72</v>
      </c>
      <c r="E50" s="227" t="s">
        <v>94</v>
      </c>
      <c r="F50" s="227"/>
      <c r="G50" s="219"/>
      <c r="H50" s="3"/>
      <c r="I50" s="4"/>
      <c r="J50" s="4"/>
      <c r="K50" s="23" t="e">
        <f t="shared" si="1"/>
        <v>#DIV/0!</v>
      </c>
      <c r="L50" s="186"/>
      <c r="M50" s="187"/>
      <c r="N50" s="188"/>
      <c r="O50" s="115"/>
      <c r="P50" s="135"/>
      <c r="Q50" s="136"/>
      <c r="R50" s="26"/>
      <c r="S50" s="3"/>
      <c r="T50" s="4"/>
      <c r="U50" s="4"/>
      <c r="V50" s="4"/>
      <c r="W50" s="4"/>
      <c r="X50" s="23">
        <f t="shared" si="2"/>
        <v>0</v>
      </c>
      <c r="Y50" s="247"/>
      <c r="Z50" s="248"/>
      <c r="AA50" s="248"/>
      <c r="AB50" s="248"/>
      <c r="AC50" s="249"/>
    </row>
    <row r="51" spans="1:29" ht="25.05" customHeight="1" x14ac:dyDescent="0.2">
      <c r="A51" s="22"/>
      <c r="B51" s="41"/>
      <c r="C51" s="44"/>
      <c r="D51" s="46"/>
      <c r="E51" s="226"/>
      <c r="F51" s="226"/>
      <c r="G51" s="206"/>
      <c r="H51" s="7"/>
      <c r="I51" s="8"/>
      <c r="J51" s="8"/>
      <c r="K51" s="25"/>
      <c r="L51" s="189"/>
      <c r="M51" s="190"/>
      <c r="N51" s="191"/>
      <c r="O51" s="117"/>
      <c r="P51" s="143"/>
      <c r="Q51" s="144"/>
      <c r="R51" s="28"/>
      <c r="S51" s="7"/>
      <c r="T51" s="8"/>
      <c r="U51" s="8"/>
      <c r="V51" s="8"/>
      <c r="W51" s="8"/>
      <c r="X51" s="25"/>
      <c r="Y51" s="253"/>
      <c r="Z51" s="254"/>
      <c r="AA51" s="254"/>
      <c r="AB51" s="254"/>
      <c r="AC51" s="255"/>
    </row>
    <row r="52" spans="1:29" ht="25.05" customHeight="1" x14ac:dyDescent="0.2">
      <c r="A52" s="214" t="s">
        <v>91</v>
      </c>
      <c r="B52" s="214"/>
      <c r="C52" s="214"/>
      <c r="D52" s="91"/>
      <c r="E52" s="208"/>
      <c r="F52" s="208"/>
      <c r="G52" s="209"/>
      <c r="H52" s="92">
        <f>SUM(H50:H51)</f>
        <v>0</v>
      </c>
      <c r="I52" s="93">
        <f t="shared" ref="I52:J52" si="16">SUM(I50:I51)</f>
        <v>0</v>
      </c>
      <c r="J52" s="93">
        <f t="shared" si="16"/>
        <v>0</v>
      </c>
      <c r="K52" s="94">
        <f>ROUNDDOWN(AVERAGE(H52:J52),-3)</f>
        <v>0</v>
      </c>
      <c r="L52" s="192"/>
      <c r="M52" s="193"/>
      <c r="N52" s="194"/>
      <c r="O52" s="118"/>
      <c r="P52" s="141"/>
      <c r="Q52" s="142"/>
      <c r="R52" s="95"/>
      <c r="S52" s="92">
        <f t="shared" ref="S52" si="17">SUM(S50:S51)</f>
        <v>0</v>
      </c>
      <c r="T52" s="93">
        <f t="shared" ref="T52" si="18">SUM(T50:T51)</f>
        <v>0</v>
      </c>
      <c r="U52" s="93">
        <f t="shared" ref="U52" si="19">SUM(U50:U51)</f>
        <v>0</v>
      </c>
      <c r="V52" s="93">
        <f t="shared" ref="V52" si="20">SUM(V50:V51)</f>
        <v>0</v>
      </c>
      <c r="W52" s="93">
        <f t="shared" ref="W52" si="21">SUM(W50:W51)</f>
        <v>0</v>
      </c>
      <c r="X52" s="94">
        <f>SUM(S52:W52)</f>
        <v>0</v>
      </c>
      <c r="Y52" s="257"/>
      <c r="Z52" s="258"/>
      <c r="AA52" s="258"/>
      <c r="AB52" s="258"/>
      <c r="AC52" s="259"/>
    </row>
    <row r="53" spans="1:29" ht="25.05" customHeight="1" x14ac:dyDescent="0.2">
      <c r="A53" s="214" t="s">
        <v>95</v>
      </c>
      <c r="B53" s="214"/>
      <c r="C53" s="214"/>
      <c r="D53" s="91"/>
      <c r="E53" s="208"/>
      <c r="F53" s="208"/>
      <c r="G53" s="209"/>
      <c r="H53" s="92">
        <f>SUM(H19,H36,H49,H52)</f>
        <v>0</v>
      </c>
      <c r="I53" s="93">
        <f t="shared" ref="I53:J53" si="22">SUM(I19,I36,I49,I52)</f>
        <v>0</v>
      </c>
      <c r="J53" s="93">
        <f t="shared" si="22"/>
        <v>0</v>
      </c>
      <c r="K53" s="94">
        <f>ROUNDDOWN(AVERAGE(H53:J53),-3)</f>
        <v>0</v>
      </c>
      <c r="L53" s="195"/>
      <c r="M53" s="196"/>
      <c r="N53" s="197"/>
      <c r="O53" s="118"/>
      <c r="P53" s="141"/>
      <c r="Q53" s="142"/>
      <c r="R53" s="95"/>
      <c r="S53" s="92">
        <f t="shared" ref="S53:W53" si="23">SUM(S19,S36,S49,S52)</f>
        <v>0</v>
      </c>
      <c r="T53" s="93">
        <f t="shared" si="23"/>
        <v>0</v>
      </c>
      <c r="U53" s="93">
        <f t="shared" si="23"/>
        <v>0</v>
      </c>
      <c r="V53" s="93">
        <f t="shared" si="23"/>
        <v>0</v>
      </c>
      <c r="W53" s="93">
        <f t="shared" si="23"/>
        <v>0</v>
      </c>
      <c r="X53" s="94">
        <f>SUM(S53:W53)</f>
        <v>0</v>
      </c>
      <c r="Y53" s="257"/>
      <c r="Z53" s="258"/>
      <c r="AA53" s="258"/>
      <c r="AB53" s="258"/>
      <c r="AC53" s="259"/>
    </row>
    <row r="54" spans="1:29" ht="19.95" customHeight="1" x14ac:dyDescent="0.2">
      <c r="D54" s="17"/>
      <c r="S54" s="15"/>
      <c r="T54" s="15"/>
      <c r="U54" s="15"/>
      <c r="V54" s="15"/>
      <c r="W54" s="15"/>
      <c r="X54" s="15"/>
      <c r="Y54" s="15"/>
      <c r="Z54" s="15"/>
      <c r="AA54" s="15"/>
    </row>
    <row r="55" spans="1:29" ht="19.95" customHeight="1" x14ac:dyDescent="0.2">
      <c r="A55" s="2" t="s">
        <v>193</v>
      </c>
      <c r="S55" s="15"/>
      <c r="T55" s="15"/>
      <c r="U55" s="15"/>
      <c r="V55" s="15"/>
      <c r="W55" s="15"/>
      <c r="X55" s="15"/>
      <c r="Y55" s="15"/>
      <c r="Z55" s="15"/>
      <c r="AA55" s="15"/>
    </row>
    <row r="56" spans="1:29" ht="19.95" customHeight="1" x14ac:dyDescent="0.2">
      <c r="A56" s="210" t="s">
        <v>5</v>
      </c>
      <c r="B56" s="211"/>
      <c r="C56" s="211"/>
      <c r="D56" s="211" t="s">
        <v>21</v>
      </c>
      <c r="E56" s="211"/>
      <c r="F56" s="211"/>
      <c r="G56" s="221"/>
      <c r="H56" s="205" t="s">
        <v>25</v>
      </c>
      <c r="I56" s="205"/>
      <c r="J56" s="205"/>
      <c r="K56" s="205"/>
      <c r="L56" s="165"/>
      <c r="M56" s="166"/>
      <c r="N56" s="166"/>
      <c r="O56" s="167"/>
      <c r="P56" s="198" t="s">
        <v>33</v>
      </c>
      <c r="Q56" s="199"/>
      <c r="R56" s="200"/>
      <c r="S56" s="228" t="s">
        <v>27</v>
      </c>
      <c r="T56" s="228"/>
      <c r="U56" s="228"/>
      <c r="V56" s="228"/>
      <c r="W56" s="228"/>
      <c r="X56" s="229"/>
      <c r="Y56" s="246" t="s">
        <v>154</v>
      </c>
      <c r="Z56" s="246"/>
      <c r="AA56" s="246"/>
      <c r="AB56" s="246"/>
      <c r="AC56" s="246"/>
    </row>
    <row r="57" spans="1:29" ht="28.8" x14ac:dyDescent="0.2">
      <c r="A57" s="212"/>
      <c r="B57" s="213"/>
      <c r="C57" s="213"/>
      <c r="D57" s="213"/>
      <c r="E57" s="213"/>
      <c r="F57" s="213"/>
      <c r="G57" s="222"/>
      <c r="H57" s="86" t="s">
        <v>6</v>
      </c>
      <c r="I57" s="87" t="s">
        <v>7</v>
      </c>
      <c r="J57" s="87" t="s">
        <v>8</v>
      </c>
      <c r="K57" s="88" t="s">
        <v>26</v>
      </c>
      <c r="L57" s="168" t="s">
        <v>169</v>
      </c>
      <c r="M57" s="169"/>
      <c r="N57" s="169"/>
      <c r="O57" s="119" t="s">
        <v>170</v>
      </c>
      <c r="P57" s="104" t="s">
        <v>155</v>
      </c>
      <c r="Q57" s="128" t="s">
        <v>172</v>
      </c>
      <c r="R57" s="105"/>
      <c r="S57" s="96" t="s">
        <v>28</v>
      </c>
      <c r="T57" s="97" t="s">
        <v>29</v>
      </c>
      <c r="U57" s="97" t="s">
        <v>30</v>
      </c>
      <c r="V57" s="97" t="s">
        <v>31</v>
      </c>
      <c r="W57" s="97" t="s">
        <v>32</v>
      </c>
      <c r="X57" s="98" t="s">
        <v>9</v>
      </c>
      <c r="Y57" s="246"/>
      <c r="Z57" s="246"/>
      <c r="AA57" s="246"/>
      <c r="AB57" s="246"/>
      <c r="AC57" s="246"/>
    </row>
    <row r="58" spans="1:29" ht="25.05" customHeight="1" x14ac:dyDescent="0.2">
      <c r="A58" s="20" t="s">
        <v>165</v>
      </c>
      <c r="B58" s="35" t="s">
        <v>97</v>
      </c>
      <c r="C58" s="29" t="s">
        <v>98</v>
      </c>
      <c r="D58" s="32" t="s">
        <v>23</v>
      </c>
      <c r="E58" s="215" t="s">
        <v>73</v>
      </c>
      <c r="F58" s="215"/>
      <c r="G58" s="216"/>
      <c r="H58" s="3"/>
      <c r="I58" s="4"/>
      <c r="J58" s="4"/>
      <c r="K58" s="23" t="e">
        <f>ROUNDDOWN(AVERAGE(H58:J58),-3)</f>
        <v>#DIV/0!</v>
      </c>
      <c r="L58" s="181"/>
      <c r="M58" s="182"/>
      <c r="N58" s="182"/>
      <c r="O58" s="23"/>
      <c r="P58" s="145"/>
      <c r="Q58" s="146"/>
      <c r="R58" s="26"/>
      <c r="S58" s="51"/>
      <c r="T58" s="52"/>
      <c r="U58" s="52"/>
      <c r="V58" s="52"/>
      <c r="W58" s="52"/>
      <c r="X58" s="53">
        <f>SUM(S58:W58)</f>
        <v>0</v>
      </c>
      <c r="Y58" s="181"/>
      <c r="Z58" s="182"/>
      <c r="AA58" s="182"/>
      <c r="AB58" s="182"/>
      <c r="AC58" s="271"/>
    </row>
    <row r="59" spans="1:29" ht="25.05" customHeight="1" x14ac:dyDescent="0.2">
      <c r="A59" s="21"/>
      <c r="B59" s="36"/>
      <c r="C59" s="30"/>
      <c r="D59" s="33"/>
      <c r="E59" s="217"/>
      <c r="F59" s="217"/>
      <c r="G59" s="218"/>
      <c r="H59" s="5"/>
      <c r="I59" s="6"/>
      <c r="J59" s="6"/>
      <c r="K59" s="24"/>
      <c r="L59" s="179"/>
      <c r="M59" s="180"/>
      <c r="N59" s="180"/>
      <c r="O59" s="24"/>
      <c r="P59" s="147"/>
      <c r="Q59" s="148"/>
      <c r="R59" s="27"/>
      <c r="S59" s="5"/>
      <c r="T59" s="6"/>
      <c r="U59" s="6"/>
      <c r="V59" s="6"/>
      <c r="W59" s="6"/>
      <c r="X59" s="24"/>
      <c r="Y59" s="179"/>
      <c r="Z59" s="180"/>
      <c r="AA59" s="180"/>
      <c r="AB59" s="180"/>
      <c r="AC59" s="275"/>
    </row>
    <row r="60" spans="1:29" ht="25.05" customHeight="1" x14ac:dyDescent="0.2">
      <c r="A60" s="214" t="s">
        <v>165</v>
      </c>
      <c r="B60" s="214"/>
      <c r="C60" s="214"/>
      <c r="D60" s="91"/>
      <c r="E60" s="208"/>
      <c r="F60" s="208"/>
      <c r="G60" s="209"/>
      <c r="H60" s="92">
        <f>SUM(H58:H59)</f>
        <v>0</v>
      </c>
      <c r="I60" s="93">
        <f t="shared" ref="I60:J60" si="24">SUM(I58:I59)</f>
        <v>0</v>
      </c>
      <c r="J60" s="93">
        <f t="shared" si="24"/>
        <v>0</v>
      </c>
      <c r="K60" s="94">
        <f>ROUNDDOWN(AVERAGE(H60:J60),-3)</f>
        <v>0</v>
      </c>
      <c r="L60" s="177"/>
      <c r="M60" s="178"/>
      <c r="N60" s="178"/>
      <c r="O60" s="94"/>
      <c r="P60" s="149"/>
      <c r="Q60" s="150"/>
      <c r="R60" s="95"/>
      <c r="S60" s="92">
        <f t="shared" ref="S60:W60" si="25">SUM(S58:S59)</f>
        <v>0</v>
      </c>
      <c r="T60" s="93">
        <f t="shared" si="25"/>
        <v>0</v>
      </c>
      <c r="U60" s="93">
        <f t="shared" si="25"/>
        <v>0</v>
      </c>
      <c r="V60" s="93">
        <f t="shared" si="25"/>
        <v>0</v>
      </c>
      <c r="W60" s="93">
        <f t="shared" si="25"/>
        <v>0</v>
      </c>
      <c r="X60" s="94">
        <f>SUM(X58:X59)</f>
        <v>0</v>
      </c>
      <c r="Y60" s="177"/>
      <c r="Z60" s="178"/>
      <c r="AA60" s="178"/>
      <c r="AB60" s="178"/>
      <c r="AC60" s="263"/>
    </row>
    <row r="61" spans="1:29" ht="25.05" customHeight="1" x14ac:dyDescent="0.2">
      <c r="A61" s="20" t="s">
        <v>166</v>
      </c>
      <c r="B61" s="35" t="s">
        <v>100</v>
      </c>
      <c r="C61" s="29" t="s">
        <v>101</v>
      </c>
      <c r="D61" s="32" t="s">
        <v>23</v>
      </c>
      <c r="E61" s="215" t="s">
        <v>73</v>
      </c>
      <c r="F61" s="215"/>
      <c r="G61" s="216"/>
      <c r="H61" s="3"/>
      <c r="I61" s="4"/>
      <c r="J61" s="4"/>
      <c r="K61" s="23" t="e">
        <f>ROUNDDOWN(AVERAGE(H61:J61),-3)</f>
        <v>#DIV/0!</v>
      </c>
      <c r="L61" s="181"/>
      <c r="M61" s="182"/>
      <c r="N61" s="182"/>
      <c r="O61" s="23"/>
      <c r="P61" s="145"/>
      <c r="Q61" s="146"/>
      <c r="R61" s="26"/>
      <c r="S61" s="51"/>
      <c r="T61" s="52"/>
      <c r="U61" s="52"/>
      <c r="V61" s="52"/>
      <c r="W61" s="52"/>
      <c r="X61" s="53">
        <f>SUM(S61:W61)</f>
        <v>0</v>
      </c>
      <c r="Y61" s="181"/>
      <c r="Z61" s="182"/>
      <c r="AA61" s="182"/>
      <c r="AB61" s="182"/>
      <c r="AC61" s="271"/>
    </row>
    <row r="62" spans="1:29" ht="25.05" customHeight="1" x14ac:dyDescent="0.2">
      <c r="A62" s="21"/>
      <c r="B62" s="36"/>
      <c r="C62" s="30"/>
      <c r="D62" s="33"/>
      <c r="E62" s="217"/>
      <c r="F62" s="217"/>
      <c r="G62" s="218"/>
      <c r="H62" s="5"/>
      <c r="I62" s="6"/>
      <c r="J62" s="6"/>
      <c r="K62" s="24"/>
      <c r="L62" s="179"/>
      <c r="M62" s="180"/>
      <c r="N62" s="180"/>
      <c r="O62" s="24"/>
      <c r="P62" s="147"/>
      <c r="Q62" s="148"/>
      <c r="R62" s="27"/>
      <c r="S62" s="5"/>
      <c r="T62" s="6"/>
      <c r="U62" s="6"/>
      <c r="V62" s="6"/>
      <c r="W62" s="6"/>
      <c r="X62" s="24"/>
      <c r="Y62" s="179"/>
      <c r="Z62" s="180"/>
      <c r="AA62" s="180"/>
      <c r="AB62" s="180"/>
      <c r="AC62" s="275"/>
    </row>
    <row r="63" spans="1:29" ht="25.05" customHeight="1" x14ac:dyDescent="0.2">
      <c r="A63" s="214" t="s">
        <v>166</v>
      </c>
      <c r="B63" s="214"/>
      <c r="C63" s="214"/>
      <c r="D63" s="91"/>
      <c r="E63" s="208"/>
      <c r="F63" s="208"/>
      <c r="G63" s="209"/>
      <c r="H63" s="92">
        <f>SUM(H61:H62)</f>
        <v>0</v>
      </c>
      <c r="I63" s="93">
        <f t="shared" ref="I63" si="26">SUM(I61:I62)</f>
        <v>0</v>
      </c>
      <c r="J63" s="93">
        <f t="shared" ref="J63" si="27">SUM(J61:J62)</f>
        <v>0</v>
      </c>
      <c r="K63" s="94">
        <f t="shared" ref="K63" si="28">ROUNDDOWN(AVERAGE(H63:J63),-3)</f>
        <v>0</v>
      </c>
      <c r="L63" s="177"/>
      <c r="M63" s="178"/>
      <c r="N63" s="178"/>
      <c r="O63" s="94"/>
      <c r="P63" s="149"/>
      <c r="Q63" s="150"/>
      <c r="R63" s="95"/>
      <c r="S63" s="92">
        <f t="shared" ref="S63" si="29">SUM(S61:S62)</f>
        <v>0</v>
      </c>
      <c r="T63" s="93">
        <f t="shared" ref="T63" si="30">SUM(T61:T62)</f>
        <v>0</v>
      </c>
      <c r="U63" s="93">
        <f t="shared" ref="U63" si="31">SUM(U61:U62)</f>
        <v>0</v>
      </c>
      <c r="V63" s="93">
        <f t="shared" ref="V63" si="32">SUM(V61:V62)</f>
        <v>0</v>
      </c>
      <c r="W63" s="93">
        <f t="shared" ref="W63" si="33">SUM(W61:W62)</f>
        <v>0</v>
      </c>
      <c r="X63" s="94">
        <f>SUM(X61:X62)</f>
        <v>0</v>
      </c>
      <c r="Y63" s="177"/>
      <c r="Z63" s="178"/>
      <c r="AA63" s="178"/>
      <c r="AB63" s="178"/>
      <c r="AC63" s="263"/>
    </row>
    <row r="64" spans="1:29" ht="25.05" customHeight="1" x14ac:dyDescent="0.2">
      <c r="A64" s="20" t="s">
        <v>167</v>
      </c>
      <c r="B64" s="35" t="s">
        <v>102</v>
      </c>
      <c r="C64" s="29" t="s">
        <v>4</v>
      </c>
      <c r="D64" s="32" t="s">
        <v>23</v>
      </c>
      <c r="E64" s="215" t="s">
        <v>73</v>
      </c>
      <c r="F64" s="215"/>
      <c r="G64" s="216"/>
      <c r="H64" s="3"/>
      <c r="I64" s="4"/>
      <c r="J64" s="4"/>
      <c r="K64" s="23" t="e">
        <f>ROUNDDOWN(AVERAGE(H64:J64),-3)</f>
        <v>#DIV/0!</v>
      </c>
      <c r="L64" s="181"/>
      <c r="M64" s="182"/>
      <c r="N64" s="182"/>
      <c r="O64" s="23"/>
      <c r="P64" s="145"/>
      <c r="Q64" s="146"/>
      <c r="R64" s="26"/>
      <c r="S64" s="51"/>
      <c r="T64" s="52"/>
      <c r="U64" s="52"/>
      <c r="V64" s="52"/>
      <c r="W64" s="52"/>
      <c r="X64" s="53">
        <f>SUM(S64:W64)</f>
        <v>0</v>
      </c>
      <c r="Y64" s="181"/>
      <c r="Z64" s="182"/>
      <c r="AA64" s="182"/>
      <c r="AB64" s="182"/>
      <c r="AC64" s="271"/>
    </row>
    <row r="65" spans="1:29" ht="25.05" customHeight="1" x14ac:dyDescent="0.2">
      <c r="A65" s="21"/>
      <c r="B65" s="36"/>
      <c r="C65" s="30"/>
      <c r="D65" s="33"/>
      <c r="E65" s="217"/>
      <c r="F65" s="217"/>
      <c r="G65" s="218"/>
      <c r="H65" s="5"/>
      <c r="I65" s="6"/>
      <c r="J65" s="6"/>
      <c r="K65" s="24"/>
      <c r="L65" s="179"/>
      <c r="M65" s="180"/>
      <c r="N65" s="180"/>
      <c r="O65" s="24"/>
      <c r="P65" s="147"/>
      <c r="Q65" s="148"/>
      <c r="R65" s="27"/>
      <c r="S65" s="5"/>
      <c r="T65" s="6"/>
      <c r="U65" s="6"/>
      <c r="V65" s="6"/>
      <c r="W65" s="6"/>
      <c r="X65" s="24"/>
      <c r="Y65" s="179"/>
      <c r="Z65" s="180"/>
      <c r="AA65" s="180"/>
      <c r="AB65" s="180"/>
      <c r="AC65" s="275"/>
    </row>
    <row r="66" spans="1:29" ht="25.05" customHeight="1" x14ac:dyDescent="0.2">
      <c r="A66" s="214" t="s">
        <v>99</v>
      </c>
      <c r="B66" s="214"/>
      <c r="C66" s="214"/>
      <c r="D66" s="91"/>
      <c r="E66" s="208"/>
      <c r="F66" s="208"/>
      <c r="G66" s="209"/>
      <c r="H66" s="92">
        <f>SUM(H64:H65)</f>
        <v>0</v>
      </c>
      <c r="I66" s="93">
        <f t="shared" ref="I66" si="34">SUM(I64:I65)</f>
        <v>0</v>
      </c>
      <c r="J66" s="93">
        <f>SUM(J64:J65)</f>
        <v>0</v>
      </c>
      <c r="K66" s="94">
        <f t="shared" ref="K66" si="35">ROUNDDOWN(AVERAGE(H66:J66),-3)</f>
        <v>0</v>
      </c>
      <c r="L66" s="177"/>
      <c r="M66" s="178"/>
      <c r="N66" s="178"/>
      <c r="O66" s="94"/>
      <c r="P66" s="149"/>
      <c r="Q66" s="150"/>
      <c r="R66" s="95"/>
      <c r="S66" s="92">
        <f t="shared" ref="S66" si="36">SUM(S64:S65)</f>
        <v>0</v>
      </c>
      <c r="T66" s="93">
        <f t="shared" ref="T66" si="37">SUM(T64:T65)</f>
        <v>0</v>
      </c>
      <c r="U66" s="93">
        <f t="shared" ref="U66" si="38">SUM(U64:U65)</f>
        <v>0</v>
      </c>
      <c r="V66" s="93">
        <f t="shared" ref="V66" si="39">SUM(V64:V65)</f>
        <v>0</v>
      </c>
      <c r="W66" s="93">
        <f t="shared" ref="W66" si="40">SUM(W64:W65)</f>
        <v>0</v>
      </c>
      <c r="X66" s="94">
        <f>SUM(X64:X65)</f>
        <v>0</v>
      </c>
      <c r="Y66" s="177"/>
      <c r="Z66" s="178"/>
      <c r="AA66" s="178"/>
      <c r="AB66" s="178"/>
      <c r="AC66" s="263"/>
    </row>
    <row r="67" spans="1:29" ht="25.05" customHeight="1" x14ac:dyDescent="0.2">
      <c r="A67" s="214" t="s">
        <v>103</v>
      </c>
      <c r="B67" s="214"/>
      <c r="C67" s="214"/>
      <c r="D67" s="91"/>
      <c r="E67" s="208"/>
      <c r="F67" s="208"/>
      <c r="G67" s="209"/>
      <c r="H67" s="92">
        <f>SUM(H60,H63,H66)</f>
        <v>0</v>
      </c>
      <c r="I67" s="93">
        <f t="shared" ref="I67" si="41">SUM(I60,I63,I66)</f>
        <v>0</v>
      </c>
      <c r="J67" s="93">
        <f>SUM(J60,J63,J66)</f>
        <v>0</v>
      </c>
      <c r="K67" s="94">
        <f>ROUNDDOWN(AVERAGE(H67:J67),-3)</f>
        <v>0</v>
      </c>
      <c r="L67" s="177"/>
      <c r="M67" s="178"/>
      <c r="N67" s="178"/>
      <c r="O67" s="94"/>
      <c r="P67" s="149"/>
      <c r="Q67" s="150"/>
      <c r="R67" s="95"/>
      <c r="S67" s="92">
        <f t="shared" ref="S67:W67" si="42">SUM(S60,S63,S66)</f>
        <v>0</v>
      </c>
      <c r="T67" s="93">
        <f t="shared" si="42"/>
        <v>0</v>
      </c>
      <c r="U67" s="93">
        <f t="shared" si="42"/>
        <v>0</v>
      </c>
      <c r="V67" s="93">
        <f t="shared" si="42"/>
        <v>0</v>
      </c>
      <c r="W67" s="93">
        <f t="shared" si="42"/>
        <v>0</v>
      </c>
      <c r="X67" s="94">
        <f>SUM(S67:W67)</f>
        <v>0</v>
      </c>
      <c r="Y67" s="177"/>
      <c r="Z67" s="178"/>
      <c r="AA67" s="178"/>
      <c r="AB67" s="178"/>
      <c r="AC67" s="263"/>
    </row>
    <row r="68" spans="1:29" ht="19.95" customHeight="1" x14ac:dyDescent="0.2">
      <c r="S68" s="15"/>
      <c r="T68" s="15"/>
      <c r="U68" s="15"/>
      <c r="V68" s="15"/>
      <c r="W68" s="15"/>
      <c r="X68" s="15"/>
      <c r="Y68" s="15"/>
      <c r="Z68" s="15"/>
      <c r="AA68" s="15"/>
    </row>
    <row r="69" spans="1:29" ht="19.95" customHeight="1" x14ac:dyDescent="0.2">
      <c r="A69" s="2" t="s">
        <v>194</v>
      </c>
      <c r="S69" s="15"/>
      <c r="T69" s="15"/>
      <c r="U69" s="15"/>
      <c r="V69" s="15"/>
      <c r="W69" s="15"/>
      <c r="X69" s="15"/>
      <c r="Y69" s="15"/>
      <c r="Z69" s="15"/>
      <c r="AA69" s="15"/>
    </row>
    <row r="70" spans="1:29" ht="19.95" customHeight="1" x14ac:dyDescent="0.2">
      <c r="A70" s="210" t="s">
        <v>5</v>
      </c>
      <c r="B70" s="211"/>
      <c r="C70" s="211"/>
      <c r="D70" s="211" t="s">
        <v>21</v>
      </c>
      <c r="E70" s="211"/>
      <c r="F70" s="211"/>
      <c r="G70" s="221"/>
      <c r="H70" s="205" t="s">
        <v>25</v>
      </c>
      <c r="I70" s="205"/>
      <c r="J70" s="205"/>
      <c r="K70" s="205"/>
      <c r="L70" s="165" t="s">
        <v>168</v>
      </c>
      <c r="M70" s="166"/>
      <c r="N70" s="166"/>
      <c r="O70" s="167"/>
      <c r="P70" s="198" t="s">
        <v>33</v>
      </c>
      <c r="Q70" s="199"/>
      <c r="R70" s="200"/>
      <c r="S70" s="228" t="s">
        <v>27</v>
      </c>
      <c r="T70" s="228"/>
      <c r="U70" s="228"/>
      <c r="V70" s="228"/>
      <c r="W70" s="228"/>
      <c r="X70" s="229"/>
      <c r="Y70" s="264" t="s">
        <v>154</v>
      </c>
      <c r="Z70" s="265"/>
      <c r="AA70" s="265"/>
      <c r="AB70" s="265"/>
      <c r="AC70" s="266"/>
    </row>
    <row r="71" spans="1:29" ht="28.8" x14ac:dyDescent="0.2">
      <c r="A71" s="212"/>
      <c r="B71" s="213"/>
      <c r="C71" s="213"/>
      <c r="D71" s="213"/>
      <c r="E71" s="213"/>
      <c r="F71" s="213"/>
      <c r="G71" s="222"/>
      <c r="H71" s="86" t="s">
        <v>6</v>
      </c>
      <c r="I71" s="87" t="s">
        <v>7</v>
      </c>
      <c r="J71" s="87" t="s">
        <v>8</v>
      </c>
      <c r="K71" s="88" t="s">
        <v>26</v>
      </c>
      <c r="L71" s="168" t="s">
        <v>169</v>
      </c>
      <c r="M71" s="169"/>
      <c r="N71" s="170"/>
      <c r="O71" s="119" t="s">
        <v>170</v>
      </c>
      <c r="P71" s="104" t="s">
        <v>155</v>
      </c>
      <c r="Q71" s="128" t="s">
        <v>172</v>
      </c>
      <c r="R71" s="105"/>
      <c r="S71" s="96" t="s">
        <v>28</v>
      </c>
      <c r="T71" s="97" t="s">
        <v>29</v>
      </c>
      <c r="U71" s="97" t="s">
        <v>30</v>
      </c>
      <c r="V71" s="97" t="s">
        <v>31</v>
      </c>
      <c r="W71" s="97" t="s">
        <v>32</v>
      </c>
      <c r="X71" s="98" t="s">
        <v>9</v>
      </c>
      <c r="Y71" s="267"/>
      <c r="Z71" s="268"/>
      <c r="AA71" s="268"/>
      <c r="AB71" s="268"/>
      <c r="AC71" s="269"/>
    </row>
    <row r="72" spans="1:29" ht="25.05" customHeight="1" x14ac:dyDescent="0.2">
      <c r="A72" s="230" t="s">
        <v>104</v>
      </c>
      <c r="B72" s="231"/>
      <c r="C72" s="232"/>
      <c r="D72" s="45" t="s">
        <v>22</v>
      </c>
      <c r="E72" s="242" t="s">
        <v>164</v>
      </c>
      <c r="F72" s="242"/>
      <c r="G72" s="243"/>
      <c r="H72" s="11"/>
      <c r="I72" s="12"/>
      <c r="J72" s="12"/>
      <c r="K72" s="49" t="e">
        <f>ROUNDDOWN(AVERAGE(H72:J72),-3)</f>
        <v>#DIV/0!</v>
      </c>
      <c r="L72" s="171"/>
      <c r="M72" s="172"/>
      <c r="N72" s="172"/>
      <c r="O72" s="49"/>
      <c r="P72" s="151"/>
      <c r="Q72" s="152"/>
      <c r="R72" s="50"/>
      <c r="S72" s="9">
        <f>(S53-S67)*1.1</f>
        <v>0</v>
      </c>
      <c r="T72" s="10">
        <f t="shared" ref="T72:W72" si="43">(T53-T67)*1.1</f>
        <v>0</v>
      </c>
      <c r="U72" s="10">
        <f t="shared" si="43"/>
        <v>0</v>
      </c>
      <c r="V72" s="10">
        <f t="shared" si="43"/>
        <v>0</v>
      </c>
      <c r="W72" s="10">
        <f t="shared" si="43"/>
        <v>0</v>
      </c>
      <c r="X72" s="47">
        <f>SUM(S72:W72)</f>
        <v>0</v>
      </c>
      <c r="Y72" s="171"/>
      <c r="Z72" s="172"/>
      <c r="AA72" s="172"/>
      <c r="AB72" s="172"/>
      <c r="AC72" s="270"/>
    </row>
    <row r="73" spans="1:29" ht="19.95" hidden="1" customHeight="1" x14ac:dyDescent="0.2">
      <c r="S73" s="15"/>
      <c r="T73" s="15"/>
      <c r="U73" s="15"/>
      <c r="V73" s="15"/>
      <c r="W73" s="15"/>
      <c r="X73" s="15"/>
      <c r="Y73" s="15"/>
      <c r="Z73" s="15"/>
      <c r="AA73" s="15"/>
    </row>
    <row r="74" spans="1:29" ht="19.95" hidden="1" customHeight="1" x14ac:dyDescent="0.2">
      <c r="A74" s="2" t="s">
        <v>105</v>
      </c>
      <c r="S74" s="15"/>
      <c r="T74" s="15"/>
      <c r="U74" s="54"/>
      <c r="V74" s="54"/>
      <c r="W74" s="15"/>
      <c r="X74" s="15"/>
      <c r="Y74" s="15"/>
      <c r="Z74" s="15"/>
      <c r="AA74" s="15"/>
    </row>
    <row r="75" spans="1:29" ht="19.95" hidden="1" customHeight="1" x14ac:dyDescent="0.2">
      <c r="A75" s="210" t="s">
        <v>5</v>
      </c>
      <c r="B75" s="211"/>
      <c r="C75" s="211"/>
      <c r="D75" s="211" t="s">
        <v>21</v>
      </c>
      <c r="E75" s="211"/>
      <c r="F75" s="211"/>
      <c r="G75" s="221"/>
      <c r="H75" s="205" t="s">
        <v>25</v>
      </c>
      <c r="I75" s="205"/>
      <c r="J75" s="205"/>
      <c r="K75" s="205"/>
      <c r="L75" s="84"/>
      <c r="M75" s="84"/>
      <c r="N75" s="84"/>
      <c r="O75" s="84"/>
      <c r="P75" s="198" t="s">
        <v>33</v>
      </c>
      <c r="Q75" s="199"/>
      <c r="R75" s="200"/>
      <c r="S75" s="228" t="s">
        <v>27</v>
      </c>
      <c r="T75" s="228"/>
      <c r="U75" s="228"/>
      <c r="V75" s="228"/>
      <c r="W75" s="228"/>
      <c r="X75" s="229"/>
      <c r="Y75" s="246" t="s">
        <v>154</v>
      </c>
      <c r="Z75" s="246"/>
      <c r="AA75" s="246"/>
      <c r="AB75" s="246"/>
      <c r="AC75" s="246"/>
    </row>
    <row r="76" spans="1:29" ht="19.95" hidden="1" customHeight="1" x14ac:dyDescent="0.2">
      <c r="A76" s="212"/>
      <c r="B76" s="213"/>
      <c r="C76" s="213"/>
      <c r="D76" s="213"/>
      <c r="E76" s="213"/>
      <c r="F76" s="213"/>
      <c r="G76" s="222"/>
      <c r="H76" s="86" t="s">
        <v>6</v>
      </c>
      <c r="I76" s="87" t="s">
        <v>7</v>
      </c>
      <c r="J76" s="87" t="s">
        <v>8</v>
      </c>
      <c r="K76" s="88" t="s">
        <v>26</v>
      </c>
      <c r="L76" s="114"/>
      <c r="M76" s="114"/>
      <c r="N76" s="114"/>
      <c r="O76" s="114"/>
      <c r="P76" s="104" t="s">
        <v>155</v>
      </c>
      <c r="Q76" s="128" t="s">
        <v>172</v>
      </c>
      <c r="R76" s="105"/>
      <c r="S76" s="96" t="s">
        <v>28</v>
      </c>
      <c r="T76" s="97" t="s">
        <v>29</v>
      </c>
      <c r="U76" s="97" t="s">
        <v>30</v>
      </c>
      <c r="V76" s="97" t="s">
        <v>31</v>
      </c>
      <c r="W76" s="97" t="s">
        <v>32</v>
      </c>
      <c r="X76" s="98" t="s">
        <v>9</v>
      </c>
      <c r="Y76" s="246"/>
      <c r="Z76" s="246"/>
      <c r="AA76" s="246"/>
      <c r="AB76" s="246"/>
      <c r="AC76" s="246"/>
    </row>
    <row r="77" spans="1:29" ht="19.95" hidden="1" customHeight="1" x14ac:dyDescent="0.2">
      <c r="A77" s="233" t="s">
        <v>106</v>
      </c>
      <c r="B77" s="234"/>
      <c r="C77" s="235"/>
      <c r="D77" s="32"/>
      <c r="E77" s="215"/>
      <c r="F77" s="215"/>
      <c r="G77" s="216"/>
      <c r="H77" s="3"/>
      <c r="I77" s="4"/>
      <c r="J77" s="4"/>
      <c r="K77" s="23" t="e">
        <f>ROUNDDOWN(AVERAGE(H77:J77),-3)</f>
        <v>#DIV/0!</v>
      </c>
      <c r="L77" s="115"/>
      <c r="M77" s="115"/>
      <c r="N77" s="115"/>
      <c r="O77" s="115"/>
      <c r="P77" s="107"/>
      <c r="Q77" s="108"/>
      <c r="R77" s="26"/>
      <c r="S77" s="51"/>
      <c r="T77" s="52"/>
      <c r="U77" s="52"/>
      <c r="V77" s="52"/>
      <c r="W77" s="52"/>
      <c r="X77" s="53">
        <f>SUM(S77:W77)</f>
        <v>0</v>
      </c>
      <c r="Y77" s="181"/>
      <c r="Z77" s="182"/>
      <c r="AA77" s="182"/>
      <c r="AB77" s="182"/>
      <c r="AC77" s="271"/>
    </row>
    <row r="78" spans="1:29" ht="19.95" hidden="1" customHeight="1" x14ac:dyDescent="0.2">
      <c r="A78" s="236" t="s">
        <v>107</v>
      </c>
      <c r="B78" s="237"/>
      <c r="C78" s="238"/>
      <c r="D78" s="33"/>
      <c r="E78" s="217"/>
      <c r="F78" s="217"/>
      <c r="G78" s="218"/>
      <c r="H78" s="5"/>
      <c r="I78" s="6"/>
      <c r="J78" s="6"/>
      <c r="K78" s="24" t="e">
        <f t="shared" ref="K78:K79" si="44">ROUNDDOWN(AVERAGE(H78:J78),-3)</f>
        <v>#DIV/0!</v>
      </c>
      <c r="L78" s="116"/>
      <c r="M78" s="116"/>
      <c r="N78" s="116"/>
      <c r="O78" s="116"/>
      <c r="P78" s="109"/>
      <c r="Q78" s="110"/>
      <c r="R78" s="27"/>
      <c r="S78" s="5"/>
      <c r="T78" s="6"/>
      <c r="U78" s="6"/>
      <c r="V78" s="6"/>
      <c r="W78" s="6"/>
      <c r="X78" s="24">
        <f t="shared" ref="X78:X79" si="45">SUM(S78:W78)</f>
        <v>0</v>
      </c>
      <c r="Y78" s="272"/>
      <c r="Z78" s="273"/>
      <c r="AA78" s="273"/>
      <c r="AB78" s="273"/>
      <c r="AC78" s="274"/>
    </row>
    <row r="79" spans="1:29" ht="19.95" hidden="1" customHeight="1" x14ac:dyDescent="0.2">
      <c r="A79" s="239" t="s">
        <v>108</v>
      </c>
      <c r="B79" s="240"/>
      <c r="C79" s="241"/>
      <c r="D79" s="34"/>
      <c r="E79" s="244"/>
      <c r="F79" s="244"/>
      <c r="G79" s="245"/>
      <c r="H79" s="7">
        <f>H77-H78</f>
        <v>0</v>
      </c>
      <c r="I79" s="8">
        <f t="shared" ref="I79:J79" si="46">I77-I78</f>
        <v>0</v>
      </c>
      <c r="J79" s="8">
        <f t="shared" si="46"/>
        <v>0</v>
      </c>
      <c r="K79" s="25">
        <f t="shared" si="44"/>
        <v>0</v>
      </c>
      <c r="L79" s="117"/>
      <c r="M79" s="117"/>
      <c r="N79" s="117"/>
      <c r="O79" s="117"/>
      <c r="P79" s="111"/>
      <c r="Q79" s="112"/>
      <c r="R79" s="28"/>
      <c r="S79" s="7">
        <f>S77-S78</f>
        <v>0</v>
      </c>
      <c r="T79" s="8">
        <f t="shared" ref="T79:W79" si="47">T77-T78</f>
        <v>0</v>
      </c>
      <c r="U79" s="8">
        <f t="shared" si="47"/>
        <v>0</v>
      </c>
      <c r="V79" s="8">
        <f t="shared" si="47"/>
        <v>0</v>
      </c>
      <c r="W79" s="8">
        <f t="shared" si="47"/>
        <v>0</v>
      </c>
      <c r="X79" s="25">
        <f t="shared" si="45"/>
        <v>0</v>
      </c>
      <c r="Y79" s="179"/>
      <c r="Z79" s="180"/>
      <c r="AA79" s="180"/>
      <c r="AB79" s="180"/>
      <c r="AC79" s="275"/>
    </row>
    <row r="80" spans="1:29" ht="19.95" customHeight="1" x14ac:dyDescent="0.2"/>
    <row r="81" ht="19.95" customHeight="1" x14ac:dyDescent="0.2"/>
    <row r="82" ht="19.95" customHeight="1" x14ac:dyDescent="0.2"/>
    <row r="83" ht="19.95" customHeight="1" x14ac:dyDescent="0.2"/>
    <row r="84" ht="19.95" customHeight="1" x14ac:dyDescent="0.2"/>
    <row r="85" ht="19.95" customHeight="1" x14ac:dyDescent="0.2"/>
    <row r="86" ht="19.95" customHeight="1" x14ac:dyDescent="0.2"/>
    <row r="87" ht="19.95" customHeight="1" x14ac:dyDescent="0.2"/>
    <row r="88" ht="19.95" customHeight="1" x14ac:dyDescent="0.2"/>
    <row r="89" ht="19.95" customHeight="1" x14ac:dyDescent="0.2"/>
    <row r="90" ht="19.95" customHeight="1" x14ac:dyDescent="0.2"/>
    <row r="91" ht="19.95" customHeight="1" x14ac:dyDescent="0.2"/>
    <row r="92" ht="19.95" customHeight="1" x14ac:dyDescent="0.2"/>
    <row r="93" ht="19.95" customHeight="1" x14ac:dyDescent="0.2"/>
    <row r="94" ht="19.95" customHeight="1" x14ac:dyDescent="0.2"/>
    <row r="95" ht="19.95" customHeight="1" x14ac:dyDescent="0.2"/>
    <row r="96" ht="19.95" customHeight="1" x14ac:dyDescent="0.2"/>
    <row r="97" ht="19.95" customHeight="1" x14ac:dyDescent="0.2"/>
    <row r="98" ht="19.95" customHeight="1" x14ac:dyDescent="0.2"/>
    <row r="99" ht="19.95" customHeight="1" x14ac:dyDescent="0.2"/>
    <row r="100" ht="19.95" customHeight="1" x14ac:dyDescent="0.2"/>
    <row r="101" ht="19.95" customHeight="1" x14ac:dyDescent="0.2"/>
    <row r="102" ht="19.95" customHeight="1" x14ac:dyDescent="0.2"/>
    <row r="103" ht="19.95" customHeight="1" x14ac:dyDescent="0.2"/>
    <row r="104" ht="19.95" customHeight="1" x14ac:dyDescent="0.2"/>
    <row r="105" ht="19.95" customHeight="1" x14ac:dyDescent="0.2"/>
    <row r="106" ht="19.95" customHeight="1" x14ac:dyDescent="0.2"/>
    <row r="107" ht="19.95" customHeight="1" x14ac:dyDescent="0.2"/>
    <row r="108" ht="19.95" customHeight="1" x14ac:dyDescent="0.2"/>
    <row r="109" ht="19.95" customHeight="1" x14ac:dyDescent="0.2"/>
    <row r="110" ht="19.95" customHeight="1" x14ac:dyDescent="0.2"/>
    <row r="111" ht="19.95" customHeight="1" x14ac:dyDescent="0.2"/>
    <row r="112" ht="19.95" customHeight="1" x14ac:dyDescent="0.2"/>
    <row r="113" ht="19.95" customHeight="1" x14ac:dyDescent="0.2"/>
    <row r="114" ht="19.95" customHeight="1" x14ac:dyDescent="0.2"/>
    <row r="115" ht="19.95" customHeight="1" x14ac:dyDescent="0.2"/>
    <row r="116" ht="19.95" customHeight="1" x14ac:dyDescent="0.2"/>
    <row r="117" ht="19.95" customHeight="1" x14ac:dyDescent="0.2"/>
    <row r="118" ht="19.95" customHeight="1" x14ac:dyDescent="0.2"/>
    <row r="119" ht="19.95" customHeight="1" x14ac:dyDescent="0.2"/>
    <row r="120" ht="19.95" customHeight="1" x14ac:dyDescent="0.2"/>
    <row r="121" ht="19.95" customHeight="1" x14ac:dyDescent="0.2"/>
    <row r="122" ht="19.95" customHeight="1" x14ac:dyDescent="0.2"/>
    <row r="123" ht="19.95" customHeight="1" x14ac:dyDescent="0.2"/>
    <row r="124" ht="19.95" customHeight="1" x14ac:dyDescent="0.2"/>
    <row r="125" ht="19.95" customHeight="1" x14ac:dyDescent="0.2"/>
    <row r="126" ht="19.95" customHeight="1" x14ac:dyDescent="0.2"/>
    <row r="127" ht="19.95" customHeight="1" x14ac:dyDescent="0.2"/>
    <row r="128" ht="19.95" customHeight="1" x14ac:dyDescent="0.2"/>
    <row r="129" ht="19.95" customHeight="1" x14ac:dyDescent="0.2"/>
    <row r="130" ht="19.95" customHeight="1" x14ac:dyDescent="0.2"/>
    <row r="131" ht="19.95" customHeight="1" x14ac:dyDescent="0.2"/>
    <row r="132" ht="19.95" customHeight="1" x14ac:dyDescent="0.2"/>
    <row r="133" ht="19.95" customHeight="1" x14ac:dyDescent="0.2"/>
    <row r="134" ht="19.95" customHeight="1" x14ac:dyDescent="0.2"/>
    <row r="135" ht="19.95" customHeight="1" x14ac:dyDescent="0.2"/>
    <row r="136" ht="19.95" customHeight="1" x14ac:dyDescent="0.2"/>
    <row r="137" ht="19.95" customHeight="1" x14ac:dyDescent="0.2"/>
    <row r="138" ht="19.95" customHeight="1" x14ac:dyDescent="0.2"/>
    <row r="139" ht="19.95" customHeight="1" x14ac:dyDescent="0.2"/>
    <row r="140" ht="19.95" customHeight="1" x14ac:dyDescent="0.2"/>
    <row r="141" ht="19.95" customHeight="1" x14ac:dyDescent="0.2"/>
    <row r="142" ht="19.95" customHeight="1" x14ac:dyDescent="0.2"/>
    <row r="143" ht="19.95" customHeight="1" x14ac:dyDescent="0.2"/>
    <row r="144" ht="19.95" customHeight="1" x14ac:dyDescent="0.2"/>
    <row r="145" ht="19.95" customHeight="1" x14ac:dyDescent="0.2"/>
    <row r="146" ht="19.95" customHeight="1" x14ac:dyDescent="0.2"/>
    <row r="147" ht="19.95" customHeight="1" x14ac:dyDescent="0.2"/>
    <row r="148" ht="19.95" customHeight="1" x14ac:dyDescent="0.2"/>
    <row r="149" ht="19.95" customHeight="1" x14ac:dyDescent="0.2"/>
    <row r="150" ht="19.95" customHeight="1" x14ac:dyDescent="0.2"/>
    <row r="151" ht="19.95" customHeight="1" x14ac:dyDescent="0.2"/>
    <row r="152" ht="19.95" customHeight="1" x14ac:dyDescent="0.2"/>
    <row r="153" ht="19.95" customHeight="1" x14ac:dyDescent="0.2"/>
    <row r="154" ht="19.95" customHeight="1" x14ac:dyDescent="0.2"/>
    <row r="155" ht="19.95" customHeight="1" x14ac:dyDescent="0.2"/>
    <row r="156" ht="19.95" customHeight="1" x14ac:dyDescent="0.2"/>
    <row r="157" ht="19.95" customHeight="1" x14ac:dyDescent="0.2"/>
    <row r="158" ht="19.95" customHeight="1" x14ac:dyDescent="0.2"/>
    <row r="159" ht="19.95" customHeight="1" x14ac:dyDescent="0.2"/>
    <row r="160" ht="19.95" customHeight="1" x14ac:dyDescent="0.2"/>
    <row r="161" ht="19.95" customHeight="1" x14ac:dyDescent="0.2"/>
    <row r="162" ht="19.95" customHeight="1" x14ac:dyDescent="0.2"/>
    <row r="163" ht="19.95" customHeight="1" x14ac:dyDescent="0.2"/>
    <row r="164" ht="19.95" customHeight="1" x14ac:dyDescent="0.2"/>
    <row r="165" ht="19.95" customHeight="1" x14ac:dyDescent="0.2"/>
    <row r="166" ht="19.95" customHeight="1" x14ac:dyDescent="0.2"/>
    <row r="167" ht="19.95" customHeight="1" x14ac:dyDescent="0.2"/>
    <row r="168" ht="19.95" customHeight="1" x14ac:dyDescent="0.2"/>
    <row r="169" ht="19.95" customHeight="1" x14ac:dyDescent="0.2"/>
    <row r="170" ht="19.95" customHeight="1" x14ac:dyDescent="0.2"/>
    <row r="171" ht="19.95" customHeight="1" x14ac:dyDescent="0.2"/>
    <row r="172" ht="19.95" customHeight="1" x14ac:dyDescent="0.2"/>
    <row r="173" ht="19.95" customHeight="1" x14ac:dyDescent="0.2"/>
    <row r="174" ht="19.95" customHeight="1" x14ac:dyDescent="0.2"/>
    <row r="175" ht="19.95" customHeight="1" x14ac:dyDescent="0.2"/>
    <row r="176" ht="19.95" customHeight="1" x14ac:dyDescent="0.2"/>
    <row r="177" ht="19.95" customHeight="1" x14ac:dyDescent="0.2"/>
    <row r="178" ht="19.95" customHeight="1" x14ac:dyDescent="0.2"/>
    <row r="179" ht="19.95" customHeight="1" x14ac:dyDescent="0.2"/>
    <row r="180" ht="19.95" customHeight="1" x14ac:dyDescent="0.2"/>
    <row r="181" ht="19.95" customHeight="1" x14ac:dyDescent="0.2"/>
    <row r="182" ht="19.95" customHeight="1" x14ac:dyDescent="0.2"/>
    <row r="183" ht="19.95" customHeight="1" x14ac:dyDescent="0.2"/>
    <row r="184" ht="19.95" customHeight="1" x14ac:dyDescent="0.2"/>
    <row r="185" ht="19.95" customHeight="1" x14ac:dyDescent="0.2"/>
    <row r="186" ht="19.95" customHeight="1" x14ac:dyDescent="0.2"/>
    <row r="187" ht="19.95" customHeight="1" x14ac:dyDescent="0.2"/>
    <row r="188" ht="19.95" customHeight="1" x14ac:dyDescent="0.2"/>
    <row r="189" ht="19.95" customHeight="1" x14ac:dyDescent="0.2"/>
    <row r="190" ht="19.95" customHeight="1" x14ac:dyDescent="0.2"/>
    <row r="191" ht="19.95" customHeight="1" x14ac:dyDescent="0.2"/>
    <row r="192" ht="19.95" customHeight="1" x14ac:dyDescent="0.2"/>
    <row r="193" ht="19.95" customHeight="1" x14ac:dyDescent="0.2"/>
    <row r="194" ht="19.95" customHeight="1" x14ac:dyDescent="0.2"/>
    <row r="195" ht="19.95" customHeight="1" x14ac:dyDescent="0.2"/>
    <row r="196" ht="19.95" customHeight="1" x14ac:dyDescent="0.2"/>
    <row r="197" ht="19.95" customHeight="1" x14ac:dyDescent="0.2"/>
    <row r="198" ht="19.95" customHeight="1" x14ac:dyDescent="0.2"/>
    <row r="199" ht="19.95" customHeight="1" x14ac:dyDescent="0.2"/>
    <row r="200" ht="19.95" customHeight="1" x14ac:dyDescent="0.2"/>
    <row r="201" ht="19.95" customHeight="1" x14ac:dyDescent="0.2"/>
    <row r="202" ht="19.95" customHeight="1" x14ac:dyDescent="0.2"/>
    <row r="203" ht="19.95" customHeight="1" x14ac:dyDescent="0.2"/>
    <row r="204" ht="19.95" customHeight="1" x14ac:dyDescent="0.2"/>
    <row r="205" ht="19.95" customHeight="1" x14ac:dyDescent="0.2"/>
    <row r="206" ht="19.95" customHeight="1" x14ac:dyDescent="0.2"/>
    <row r="207" ht="19.95" customHeight="1" x14ac:dyDescent="0.2"/>
    <row r="208" ht="19.95" customHeight="1" x14ac:dyDescent="0.2"/>
    <row r="209" ht="19.95" customHeight="1" x14ac:dyDescent="0.2"/>
    <row r="210" ht="19.95" customHeight="1" x14ac:dyDescent="0.2"/>
    <row r="211" ht="19.95" customHeight="1" x14ac:dyDescent="0.2"/>
    <row r="212" ht="19.95" customHeight="1" x14ac:dyDescent="0.2"/>
    <row r="213" ht="19.95" customHeight="1" x14ac:dyDescent="0.2"/>
    <row r="214" ht="19.95" customHeight="1" x14ac:dyDescent="0.2"/>
    <row r="215" ht="19.95" customHeight="1" x14ac:dyDescent="0.2"/>
    <row r="216" ht="19.95" customHeight="1" x14ac:dyDescent="0.2"/>
    <row r="217" ht="19.95" customHeight="1" x14ac:dyDescent="0.2"/>
    <row r="218" ht="19.95" customHeight="1" x14ac:dyDescent="0.2"/>
    <row r="219" ht="19.95" customHeight="1" x14ac:dyDescent="0.2"/>
    <row r="220" ht="19.95" customHeight="1" x14ac:dyDescent="0.2"/>
    <row r="221" ht="19.95" customHeight="1" x14ac:dyDescent="0.2"/>
    <row r="222" ht="19.95" customHeight="1" x14ac:dyDescent="0.2"/>
    <row r="223" ht="19.95" customHeight="1" x14ac:dyDescent="0.2"/>
    <row r="224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</sheetData>
  <mergeCells count="227">
    <mergeCell ref="X5:X6"/>
    <mergeCell ref="W5:W6"/>
    <mergeCell ref="V5:V6"/>
    <mergeCell ref="U5:U6"/>
    <mergeCell ref="T5:T6"/>
    <mergeCell ref="S5:S6"/>
    <mergeCell ref="AC5:AC6"/>
    <mergeCell ref="AB5:AB6"/>
    <mergeCell ref="AA5:AA6"/>
    <mergeCell ref="Z5:Z6"/>
    <mergeCell ref="Y70:AC71"/>
    <mergeCell ref="Y72:AC72"/>
    <mergeCell ref="Y75:AC76"/>
    <mergeCell ref="Y77:AC77"/>
    <mergeCell ref="Y78:AC78"/>
    <mergeCell ref="Y79:AC79"/>
    <mergeCell ref="Y58:AC58"/>
    <mergeCell ref="Y59:AC59"/>
    <mergeCell ref="Y60:AC60"/>
    <mergeCell ref="Y61:AC61"/>
    <mergeCell ref="Y62:AC62"/>
    <mergeCell ref="Y63:AC63"/>
    <mergeCell ref="Y64:AC64"/>
    <mergeCell ref="Y65:AC65"/>
    <mergeCell ref="Y66:AC66"/>
    <mergeCell ref="Y47:AC47"/>
    <mergeCell ref="Y48:AC48"/>
    <mergeCell ref="Y49:AC49"/>
    <mergeCell ref="Y50:AC50"/>
    <mergeCell ref="Y51:AC51"/>
    <mergeCell ref="Y52:AC52"/>
    <mergeCell ref="Y53:AC53"/>
    <mergeCell ref="Y56:AC57"/>
    <mergeCell ref="Y67:AC67"/>
    <mergeCell ref="Y38:AC38"/>
    <mergeCell ref="Y39:AC39"/>
    <mergeCell ref="Y40:AC40"/>
    <mergeCell ref="Y41:AC41"/>
    <mergeCell ref="Y42:AC42"/>
    <mergeCell ref="Y43:AC43"/>
    <mergeCell ref="Y44:AC44"/>
    <mergeCell ref="Y45:AC45"/>
    <mergeCell ref="Y46:AC46"/>
    <mergeCell ref="Y29:AC29"/>
    <mergeCell ref="Y30:AC30"/>
    <mergeCell ref="Y31:AC31"/>
    <mergeCell ref="Y32:AC32"/>
    <mergeCell ref="Y33:AC33"/>
    <mergeCell ref="Y34:AC34"/>
    <mergeCell ref="Y35:AC35"/>
    <mergeCell ref="Y36:AC36"/>
    <mergeCell ref="Y37:AC37"/>
    <mergeCell ref="Y20:AC20"/>
    <mergeCell ref="Y21:AC21"/>
    <mergeCell ref="Y22:AC22"/>
    <mergeCell ref="Y23:AC23"/>
    <mergeCell ref="Y24:AC24"/>
    <mergeCell ref="Y25:AC25"/>
    <mergeCell ref="Y26:AC26"/>
    <mergeCell ref="Y27:AC27"/>
    <mergeCell ref="Y28:AC28"/>
    <mergeCell ref="Y10:AC11"/>
    <mergeCell ref="Y12:AC12"/>
    <mergeCell ref="Y13:AC13"/>
    <mergeCell ref="Y14:AC14"/>
    <mergeCell ref="Y15:AC15"/>
    <mergeCell ref="Y16:AC16"/>
    <mergeCell ref="Y17:AC17"/>
    <mergeCell ref="Y18:AC18"/>
    <mergeCell ref="Y19:AC19"/>
    <mergeCell ref="A75:C76"/>
    <mergeCell ref="D75:G76"/>
    <mergeCell ref="H75:K75"/>
    <mergeCell ref="S75:X75"/>
    <mergeCell ref="A72:C72"/>
    <mergeCell ref="A77:C77"/>
    <mergeCell ref="A78:C78"/>
    <mergeCell ref="A79:C79"/>
    <mergeCell ref="E72:G72"/>
    <mergeCell ref="E77:G77"/>
    <mergeCell ref="E78:G78"/>
    <mergeCell ref="E79:G79"/>
    <mergeCell ref="P75:R75"/>
    <mergeCell ref="S56:X56"/>
    <mergeCell ref="A60:C60"/>
    <mergeCell ref="A63:C63"/>
    <mergeCell ref="E65:G65"/>
    <mergeCell ref="A66:C66"/>
    <mergeCell ref="A67:C67"/>
    <mergeCell ref="A70:C71"/>
    <mergeCell ref="D70:G71"/>
    <mergeCell ref="H70:K70"/>
    <mergeCell ref="S70:X70"/>
    <mergeCell ref="E59:G59"/>
    <mergeCell ref="E61:G61"/>
    <mergeCell ref="E62:G62"/>
    <mergeCell ref="E63:G63"/>
    <mergeCell ref="E64:G64"/>
    <mergeCell ref="E60:G60"/>
    <mergeCell ref="E66:G66"/>
    <mergeCell ref="E67:G67"/>
    <mergeCell ref="P56:R56"/>
    <mergeCell ref="P70:R70"/>
    <mergeCell ref="E58:G58"/>
    <mergeCell ref="A56:C57"/>
    <mergeCell ref="D56:G57"/>
    <mergeCell ref="H56:K56"/>
    <mergeCell ref="A3:B3"/>
    <mergeCell ref="E26:G26"/>
    <mergeCell ref="E27:G27"/>
    <mergeCell ref="E28:G28"/>
    <mergeCell ref="E29:G29"/>
    <mergeCell ref="E30:G30"/>
    <mergeCell ref="E31:G31"/>
    <mergeCell ref="E53:G53"/>
    <mergeCell ref="E42:G42"/>
    <mergeCell ref="E20:G20"/>
    <mergeCell ref="D10:G11"/>
    <mergeCell ref="E17:G17"/>
    <mergeCell ref="A53:C53"/>
    <mergeCell ref="A36:C36"/>
    <mergeCell ref="A49:C49"/>
    <mergeCell ref="A52:C52"/>
    <mergeCell ref="E18:G18"/>
    <mergeCell ref="E51:G51"/>
    <mergeCell ref="E50:G50"/>
    <mergeCell ref="E52:G52"/>
    <mergeCell ref="E38:G38"/>
    <mergeCell ref="E39:G39"/>
    <mergeCell ref="E40:G40"/>
    <mergeCell ref="E41:G41"/>
    <mergeCell ref="E45:G45"/>
    <mergeCell ref="E46:G46"/>
    <mergeCell ref="E47:G47"/>
    <mergeCell ref="E48:G48"/>
    <mergeCell ref="E49:G49"/>
    <mergeCell ref="A10:C11"/>
    <mergeCell ref="A19:C19"/>
    <mergeCell ref="E12:G12"/>
    <mergeCell ref="E13:G13"/>
    <mergeCell ref="E14:G14"/>
    <mergeCell ref="E15:G15"/>
    <mergeCell ref="E16:G16"/>
    <mergeCell ref="E43:G43"/>
    <mergeCell ref="E32:G32"/>
    <mergeCell ref="E33:G33"/>
    <mergeCell ref="E34:G34"/>
    <mergeCell ref="E35:G35"/>
    <mergeCell ref="E36:G36"/>
    <mergeCell ref="E37:G37"/>
    <mergeCell ref="E19:G19"/>
    <mergeCell ref="P10:R10"/>
    <mergeCell ref="E44:G44"/>
    <mergeCell ref="E21:G21"/>
    <mergeCell ref="E22:G22"/>
    <mergeCell ref="E23:G23"/>
    <mergeCell ref="E24:G24"/>
    <mergeCell ref="E25:G25"/>
    <mergeCell ref="S10:X10"/>
    <mergeCell ref="H10:K10"/>
    <mergeCell ref="L10:O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48:N48"/>
    <mergeCell ref="L49:N49"/>
    <mergeCell ref="L50:N50"/>
    <mergeCell ref="L51:N51"/>
    <mergeCell ref="L52:N52"/>
    <mergeCell ref="L53:N53"/>
    <mergeCell ref="L56:O5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P3:R3"/>
    <mergeCell ref="C3:J3"/>
    <mergeCell ref="L70:O70"/>
    <mergeCell ref="L71:N71"/>
    <mergeCell ref="L72:N72"/>
    <mergeCell ref="M3:N3"/>
    <mergeCell ref="G5:G7"/>
    <mergeCell ref="N5:O5"/>
    <mergeCell ref="L5:M5"/>
    <mergeCell ref="J5:K5"/>
    <mergeCell ref="H5:I5"/>
    <mergeCell ref="L57:N57"/>
    <mergeCell ref="L67:N67"/>
    <mergeCell ref="L66:N66"/>
    <mergeCell ref="L65:N65"/>
    <mergeCell ref="L64:N64"/>
    <mergeCell ref="L63:N63"/>
    <mergeCell ref="L62:N62"/>
    <mergeCell ref="L61:N61"/>
    <mergeCell ref="L60:N60"/>
    <mergeCell ref="L59:N59"/>
    <mergeCell ref="L58:N58"/>
    <mergeCell ref="L46:N46"/>
    <mergeCell ref="L47:N47"/>
  </mergeCells>
  <phoneticPr fontId="2"/>
  <printOptions verticalCentered="1"/>
  <pageMargins left="0.59055118110236227" right="0.19685039370078741" top="0.19685039370078741" bottom="0.19685039370078741" header="0.31496062992125984" footer="0.31496062992125984"/>
  <pageSetup paperSize="8" scale="50" orientation="landscape" r:id="rId1"/>
  <headerFooter>
    <oddHeader>&amp;R（様式１）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5"/>
  <sheetViews>
    <sheetView showGridLines="0" zoomScaleNormal="100" workbookViewId="0">
      <selection activeCell="A32" sqref="A32"/>
    </sheetView>
  </sheetViews>
  <sheetFormatPr defaultRowHeight="15" x14ac:dyDescent="0.2"/>
  <cols>
    <col min="1" max="10" width="13" style="55" customWidth="1"/>
    <col min="11" max="16384" width="8.88671875" style="55"/>
  </cols>
  <sheetData>
    <row r="1" spans="1:10" s="83" customFormat="1" ht="18.600000000000001" x14ac:dyDescent="0.2">
      <c r="A1" s="83" t="s">
        <v>153</v>
      </c>
    </row>
    <row r="2" spans="1:10" ht="10.050000000000001" customHeight="1" x14ac:dyDescent="0.2"/>
    <row r="3" spans="1:10" ht="25.05" customHeight="1" x14ac:dyDescent="0.2">
      <c r="A3" s="297" t="s">
        <v>152</v>
      </c>
      <c r="B3" s="297"/>
      <c r="C3" s="297"/>
      <c r="D3" s="297" t="s">
        <v>151</v>
      </c>
      <c r="E3" s="297"/>
      <c r="F3" s="297"/>
    </row>
    <row r="4" spans="1:10" ht="25.05" customHeight="1" x14ac:dyDescent="0.2"/>
    <row r="5" spans="1:10" s="64" customFormat="1" ht="25.05" customHeight="1" x14ac:dyDescent="0.2">
      <c r="A5" s="64" t="s">
        <v>150</v>
      </c>
    </row>
    <row r="6" spans="1:10" s="64" customFormat="1" ht="25.05" customHeight="1" x14ac:dyDescent="0.2">
      <c r="A6" s="81" t="s">
        <v>149</v>
      </c>
      <c r="B6" s="81"/>
      <c r="C6" s="82" t="s">
        <v>148</v>
      </c>
      <c r="D6" s="81"/>
      <c r="E6" s="81"/>
      <c r="F6" s="81"/>
      <c r="G6" s="81"/>
      <c r="H6" s="81"/>
      <c r="I6" s="81"/>
      <c r="J6" s="81"/>
    </row>
    <row r="7" spans="1:10" ht="10.050000000000001" customHeight="1" x14ac:dyDescent="0.2"/>
    <row r="8" spans="1:10" ht="45" customHeight="1" x14ac:dyDescent="0.2">
      <c r="A8" s="294" t="s">
        <v>147</v>
      </c>
      <c r="B8" s="294"/>
      <c r="C8" s="294"/>
      <c r="D8" s="294"/>
      <c r="E8" s="294"/>
      <c r="F8" s="294"/>
      <c r="G8" s="294"/>
      <c r="H8" s="294"/>
      <c r="I8" s="294"/>
      <c r="J8" s="294"/>
    </row>
    <row r="9" spans="1:10" ht="10.050000000000001" customHeight="1" x14ac:dyDescent="0.2"/>
    <row r="10" spans="1:10" ht="25.05" customHeight="1" x14ac:dyDescent="0.2">
      <c r="A10" s="290" t="s">
        <v>156</v>
      </c>
      <c r="B10" s="291"/>
      <c r="C10" s="62"/>
      <c r="D10" s="61">
        <f>I19</f>
        <v>3.4</v>
      </c>
      <c r="E10" s="60" t="s">
        <v>116</v>
      </c>
      <c r="F10" s="55" t="s">
        <v>131</v>
      </c>
    </row>
    <row r="11" spans="1:10" ht="10.050000000000001" customHeight="1" x14ac:dyDescent="0.2">
      <c r="A11" s="80"/>
      <c r="B11" s="80"/>
      <c r="D11" s="79"/>
      <c r="E11" s="77"/>
    </row>
    <row r="12" spans="1:10" ht="25.05" customHeight="1" x14ac:dyDescent="0.2">
      <c r="A12" s="290" t="s">
        <v>197</v>
      </c>
      <c r="B12" s="291"/>
      <c r="C12" s="62"/>
      <c r="D12" s="61">
        <f>AVERAGE(I19:I21)</f>
        <v>2.4333333333333331</v>
      </c>
      <c r="E12" s="60" t="s">
        <v>116</v>
      </c>
      <c r="F12" s="55" t="s">
        <v>115</v>
      </c>
    </row>
    <row r="13" spans="1:10" ht="10.050000000000001" customHeight="1" x14ac:dyDescent="0.2"/>
    <row r="14" spans="1:10" ht="25.05" customHeight="1" x14ac:dyDescent="0.2">
      <c r="A14" s="55" t="s">
        <v>146</v>
      </c>
      <c r="C14" s="55" t="s">
        <v>142</v>
      </c>
      <c r="E14" s="155">
        <v>388130</v>
      </c>
      <c r="F14" s="55" t="s">
        <v>141</v>
      </c>
      <c r="G14" s="55" t="s">
        <v>140</v>
      </c>
      <c r="I14" s="156">
        <v>4.6399999999999997</v>
      </c>
      <c r="J14" s="55" t="s">
        <v>139</v>
      </c>
    </row>
    <row r="15" spans="1:10" ht="25.05" customHeight="1" x14ac:dyDescent="0.2">
      <c r="A15" s="55" t="s">
        <v>145</v>
      </c>
      <c r="C15" s="55" t="s">
        <v>142</v>
      </c>
      <c r="E15" s="72">
        <v>376514</v>
      </c>
      <c r="F15" s="55" t="s">
        <v>141</v>
      </c>
      <c r="G15" s="55" t="s">
        <v>140</v>
      </c>
      <c r="I15" s="78">
        <v>4.59</v>
      </c>
      <c r="J15" s="55" t="s">
        <v>139</v>
      </c>
    </row>
    <row r="16" spans="1:10" ht="25.05" customHeight="1" x14ac:dyDescent="0.2">
      <c r="A16" s="55" t="s">
        <v>144</v>
      </c>
      <c r="C16" s="55" t="s">
        <v>142</v>
      </c>
      <c r="E16" s="72">
        <v>368011</v>
      </c>
      <c r="F16" s="55" t="s">
        <v>141</v>
      </c>
      <c r="G16" s="55" t="s">
        <v>140</v>
      </c>
      <c r="I16" s="78">
        <v>4.5</v>
      </c>
      <c r="J16" s="55" t="s">
        <v>139</v>
      </c>
    </row>
    <row r="17" spans="1:11" ht="25.05" customHeight="1" x14ac:dyDescent="0.2">
      <c r="A17" s="55" t="s">
        <v>143</v>
      </c>
      <c r="C17" s="55" t="s">
        <v>142</v>
      </c>
      <c r="E17" s="72">
        <v>366510</v>
      </c>
      <c r="F17" s="55" t="s">
        <v>141</v>
      </c>
      <c r="G17" s="55" t="s">
        <v>140</v>
      </c>
      <c r="I17" s="78">
        <v>4.4000000000000004</v>
      </c>
      <c r="J17" s="55" t="s">
        <v>139</v>
      </c>
    </row>
    <row r="18" spans="1:11" ht="10.050000000000001" customHeight="1" x14ac:dyDescent="0.2"/>
    <row r="19" spans="1:11" ht="25.05" customHeight="1" x14ac:dyDescent="0.2">
      <c r="A19" s="59" t="s">
        <v>114</v>
      </c>
      <c r="B19" s="58" t="s">
        <v>138</v>
      </c>
      <c r="C19" s="72">
        <f>E14*(12+I14)</f>
        <v>6458483.2000000002</v>
      </c>
      <c r="D19" s="67" t="s">
        <v>127</v>
      </c>
      <c r="E19" s="58" t="s">
        <v>137</v>
      </c>
      <c r="F19" s="72">
        <f>E15*(12+I15)</f>
        <v>6246367.2599999998</v>
      </c>
      <c r="G19" s="55" t="s">
        <v>125</v>
      </c>
      <c r="I19" s="56">
        <f>ROUND((C19-F19)/F19*100,1)</f>
        <v>3.4</v>
      </c>
      <c r="J19" s="55" t="s">
        <v>109</v>
      </c>
      <c r="K19" s="77"/>
    </row>
    <row r="20" spans="1:11" ht="25.05" customHeight="1" x14ac:dyDescent="0.2">
      <c r="A20" s="59" t="s">
        <v>113</v>
      </c>
      <c r="B20" s="58" t="s">
        <v>137</v>
      </c>
      <c r="C20" s="72">
        <f>F19</f>
        <v>6246367.2599999998</v>
      </c>
      <c r="D20" s="67" t="s">
        <v>127</v>
      </c>
      <c r="E20" s="58" t="s">
        <v>136</v>
      </c>
      <c r="F20" s="72">
        <f>E16*(12+I16)</f>
        <v>6072181.5</v>
      </c>
      <c r="G20" s="55" t="s">
        <v>125</v>
      </c>
      <c r="I20" s="56">
        <f>ROUND((C20-F20)/F20*100,1)</f>
        <v>2.9</v>
      </c>
      <c r="J20" s="55" t="s">
        <v>109</v>
      </c>
    </row>
    <row r="21" spans="1:11" ht="25.05" customHeight="1" x14ac:dyDescent="0.2">
      <c r="A21" s="59" t="s">
        <v>112</v>
      </c>
      <c r="B21" s="58" t="s">
        <v>136</v>
      </c>
      <c r="C21" s="72">
        <f>F20</f>
        <v>6072181.5</v>
      </c>
      <c r="D21" s="67" t="s">
        <v>127</v>
      </c>
      <c r="E21" s="58" t="s">
        <v>135</v>
      </c>
      <c r="F21" s="72">
        <f>E17*(12+I17)</f>
        <v>6010763.9999999991</v>
      </c>
      <c r="G21" s="55" t="s">
        <v>125</v>
      </c>
      <c r="I21" s="56">
        <f>ROUND((C21-F21)/F21*100,1)</f>
        <v>1</v>
      </c>
      <c r="J21" s="55" t="s">
        <v>109</v>
      </c>
    </row>
    <row r="22" spans="1:11" ht="25.05" customHeight="1" x14ac:dyDescent="0.2"/>
    <row r="23" spans="1:11" s="70" customFormat="1" ht="25.05" customHeight="1" x14ac:dyDescent="0.2">
      <c r="A23" s="76" t="s">
        <v>134</v>
      </c>
      <c r="B23" s="74"/>
      <c r="C23" s="75" t="s">
        <v>133</v>
      </c>
      <c r="D23" s="74"/>
      <c r="E23" s="74"/>
      <c r="F23" s="74"/>
      <c r="G23" s="74"/>
      <c r="H23" s="74"/>
      <c r="I23" s="74"/>
      <c r="J23" s="74"/>
    </row>
    <row r="24" spans="1:11" ht="10.050000000000001" customHeight="1" x14ac:dyDescent="0.2"/>
    <row r="25" spans="1:11" s="67" customFormat="1" ht="30" customHeight="1" x14ac:dyDescent="0.2">
      <c r="A25" s="294" t="s">
        <v>132</v>
      </c>
      <c r="B25" s="294"/>
      <c r="C25" s="294"/>
      <c r="D25" s="294"/>
      <c r="E25" s="294"/>
      <c r="F25" s="294"/>
      <c r="G25" s="294"/>
      <c r="H25" s="294"/>
      <c r="I25" s="294"/>
      <c r="J25" s="294"/>
    </row>
    <row r="26" spans="1:11" ht="10.050000000000001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</row>
    <row r="27" spans="1:11" ht="25.05" customHeight="1" x14ac:dyDescent="0.2">
      <c r="A27" s="292" t="s">
        <v>156</v>
      </c>
      <c r="B27" s="293"/>
      <c r="C27" s="62"/>
      <c r="D27" s="61">
        <f>I32</f>
        <v>6.6</v>
      </c>
      <c r="E27" s="60" t="s">
        <v>116</v>
      </c>
      <c r="F27" s="55" t="s">
        <v>131</v>
      </c>
    </row>
    <row r="28" spans="1:11" ht="10.050000000000001" customHeight="1" x14ac:dyDescent="0.2"/>
    <row r="29" spans="1:11" ht="25.05" customHeight="1" x14ac:dyDescent="0.2">
      <c r="A29" s="292" t="s">
        <v>197</v>
      </c>
      <c r="B29" s="293"/>
      <c r="C29" s="62"/>
      <c r="D29" s="61">
        <f>AVERAGE(I32:I34)</f>
        <v>5.5333333333333341</v>
      </c>
      <c r="E29" s="60" t="s">
        <v>116</v>
      </c>
      <c r="F29" s="55" t="s">
        <v>115</v>
      </c>
    </row>
    <row r="30" spans="1:11" ht="10.050000000000001" customHeight="1" x14ac:dyDescent="0.2"/>
    <row r="31" spans="1:11" ht="10.050000000000001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</row>
    <row r="32" spans="1:11" ht="25.05" customHeight="1" x14ac:dyDescent="0.2">
      <c r="A32" s="59" t="s">
        <v>114</v>
      </c>
      <c r="B32" s="58" t="s">
        <v>130</v>
      </c>
      <c r="C32" s="73">
        <v>1057</v>
      </c>
      <c r="D32" s="67" t="s">
        <v>127</v>
      </c>
      <c r="E32" s="58" t="s">
        <v>129</v>
      </c>
      <c r="F32" s="72">
        <v>992</v>
      </c>
      <c r="G32" s="55" t="s">
        <v>125</v>
      </c>
      <c r="I32" s="56">
        <f>ROUND((C32-F32)/F32*100,1)</f>
        <v>6.6</v>
      </c>
      <c r="J32" s="55" t="s">
        <v>109</v>
      </c>
    </row>
    <row r="33" spans="1:10" ht="25.05" customHeight="1" x14ac:dyDescent="0.2">
      <c r="A33" s="59" t="s">
        <v>113</v>
      </c>
      <c r="B33" s="58" t="s">
        <v>129</v>
      </c>
      <c r="C33" s="72">
        <f>F32</f>
        <v>992</v>
      </c>
      <c r="D33" s="67" t="s">
        <v>127</v>
      </c>
      <c r="E33" s="58" t="s">
        <v>128</v>
      </c>
      <c r="F33" s="72">
        <v>941</v>
      </c>
      <c r="G33" s="55" t="s">
        <v>125</v>
      </c>
      <c r="I33" s="56">
        <f>ROUND((C33-F33)/F33*100,1)</f>
        <v>5.4</v>
      </c>
      <c r="J33" s="55" t="s">
        <v>109</v>
      </c>
    </row>
    <row r="34" spans="1:10" ht="25.05" customHeight="1" x14ac:dyDescent="0.2">
      <c r="A34" s="59" t="s">
        <v>112</v>
      </c>
      <c r="B34" s="58" t="s">
        <v>128</v>
      </c>
      <c r="C34" s="72">
        <f>F33</f>
        <v>941</v>
      </c>
      <c r="D34" s="67" t="s">
        <v>127</v>
      </c>
      <c r="E34" s="58" t="s">
        <v>126</v>
      </c>
      <c r="F34" s="72">
        <v>900</v>
      </c>
      <c r="G34" s="55" t="s">
        <v>125</v>
      </c>
      <c r="I34" s="56">
        <f>ROUND((C34-F34)/F34*100,1)</f>
        <v>4.5999999999999996</v>
      </c>
      <c r="J34" s="55" t="s">
        <v>109</v>
      </c>
    </row>
    <row r="35" spans="1:10" ht="25.05" customHeight="1" x14ac:dyDescent="0.2"/>
    <row r="36" spans="1:10" s="70" customFormat="1" ht="25.05" customHeight="1" x14ac:dyDescent="0.2">
      <c r="A36" s="64" t="s">
        <v>124</v>
      </c>
      <c r="C36" s="71"/>
    </row>
    <row r="37" spans="1:10" s="64" customFormat="1" ht="25.05" customHeight="1" x14ac:dyDescent="0.2">
      <c r="A37" s="68" t="s">
        <v>123</v>
      </c>
      <c r="B37" s="68"/>
      <c r="C37" s="69" t="s">
        <v>122</v>
      </c>
      <c r="D37" s="68"/>
      <c r="E37" s="68"/>
      <c r="F37" s="68"/>
      <c r="G37" s="68"/>
      <c r="H37" s="68"/>
      <c r="I37" s="68"/>
      <c r="J37" s="68"/>
    </row>
    <row r="38" spans="1:10" ht="10.050000000000001" customHeight="1" x14ac:dyDescent="0.2"/>
    <row r="39" spans="1:10" s="67" customFormat="1" ht="30" customHeight="1" x14ac:dyDescent="0.2">
      <c r="A39" s="294" t="s">
        <v>121</v>
      </c>
      <c r="B39" s="294"/>
      <c r="C39" s="294"/>
      <c r="D39" s="294"/>
      <c r="E39" s="294"/>
      <c r="F39" s="294"/>
      <c r="G39" s="294"/>
      <c r="H39" s="294"/>
      <c r="I39" s="294"/>
      <c r="J39" s="294"/>
    </row>
    <row r="40" spans="1:10" ht="10.050000000000001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</row>
    <row r="41" spans="1:10" ht="25.05" customHeight="1" x14ac:dyDescent="0.2">
      <c r="A41" s="295" t="s">
        <v>157</v>
      </c>
      <c r="B41" s="296"/>
      <c r="C41" s="62"/>
      <c r="D41" s="61">
        <f>I45</f>
        <v>-0.1</v>
      </c>
      <c r="E41" s="60" t="s">
        <v>116</v>
      </c>
      <c r="F41" s="55" t="s">
        <v>131</v>
      </c>
    </row>
    <row r="42" spans="1:10" ht="10.050000000000001" customHeight="1" x14ac:dyDescent="0.2"/>
    <row r="43" spans="1:10" ht="25.05" customHeight="1" x14ac:dyDescent="0.2">
      <c r="A43" s="295" t="s">
        <v>158</v>
      </c>
      <c r="B43" s="296"/>
      <c r="C43" s="62"/>
      <c r="D43" s="61">
        <f>AVERAGE(I45:I47)</f>
        <v>0.83333333333333348</v>
      </c>
      <c r="E43" s="60" t="s">
        <v>116</v>
      </c>
      <c r="F43" s="55" t="s">
        <v>115</v>
      </c>
    </row>
    <row r="44" spans="1:10" ht="10.050000000000001" customHeight="1" x14ac:dyDescent="0.2"/>
    <row r="45" spans="1:10" ht="25.05" customHeight="1" x14ac:dyDescent="0.2">
      <c r="A45" s="59" t="s">
        <v>114</v>
      </c>
      <c r="B45" s="57">
        <v>45839</v>
      </c>
      <c r="C45" s="56">
        <v>138.1</v>
      </c>
      <c r="D45" s="58" t="s">
        <v>111</v>
      </c>
      <c r="E45" s="57">
        <v>45474</v>
      </c>
      <c r="F45" s="56">
        <v>138.30000000000001</v>
      </c>
      <c r="G45" s="55" t="s">
        <v>110</v>
      </c>
      <c r="I45" s="56">
        <f>ROUND((C45-F45)/F45*100,1)</f>
        <v>-0.1</v>
      </c>
      <c r="J45" s="55" t="s">
        <v>120</v>
      </c>
    </row>
    <row r="46" spans="1:10" ht="25.05" customHeight="1" x14ac:dyDescent="0.2">
      <c r="A46" s="59" t="s">
        <v>113</v>
      </c>
      <c r="B46" s="57">
        <v>45474</v>
      </c>
      <c r="C46" s="56">
        <f>F45</f>
        <v>138.30000000000001</v>
      </c>
      <c r="D46" s="58" t="s">
        <v>111</v>
      </c>
      <c r="E46" s="57">
        <v>45108</v>
      </c>
      <c r="F46" s="56">
        <v>129.9</v>
      </c>
      <c r="G46" s="55" t="s">
        <v>110</v>
      </c>
      <c r="I46" s="56">
        <f>ROUND((C46-F46)/F46*100,1)</f>
        <v>6.5</v>
      </c>
      <c r="J46" s="55" t="s">
        <v>109</v>
      </c>
    </row>
    <row r="47" spans="1:10" ht="25.05" customHeight="1" x14ac:dyDescent="0.2">
      <c r="A47" s="59" t="s">
        <v>112</v>
      </c>
      <c r="B47" s="57">
        <v>45108</v>
      </c>
      <c r="C47" s="56">
        <f>F46</f>
        <v>129.9</v>
      </c>
      <c r="D47" s="58" t="s">
        <v>111</v>
      </c>
      <c r="E47" s="57">
        <v>44743</v>
      </c>
      <c r="F47" s="56">
        <v>135.19999999999999</v>
      </c>
      <c r="G47" s="55" t="s">
        <v>110</v>
      </c>
      <c r="I47" s="56">
        <f>ROUND((C47-F47)/F47*100,1)</f>
        <v>-3.9</v>
      </c>
      <c r="J47" s="55" t="s">
        <v>109</v>
      </c>
    </row>
    <row r="48" spans="1:10" ht="25.05" customHeight="1" x14ac:dyDescent="0.2"/>
    <row r="49" spans="1:10" s="64" customFormat="1" ht="25.05" customHeight="1" x14ac:dyDescent="0.2">
      <c r="A49" s="65" t="s">
        <v>119</v>
      </c>
      <c r="B49" s="65"/>
      <c r="C49" s="66" t="s">
        <v>118</v>
      </c>
      <c r="D49" s="65"/>
      <c r="E49" s="65"/>
      <c r="F49" s="65"/>
      <c r="G49" s="65"/>
      <c r="H49" s="65"/>
      <c r="I49" s="65"/>
      <c r="J49" s="65"/>
    </row>
    <row r="50" spans="1:10" ht="10.050000000000001" customHeight="1" x14ac:dyDescent="0.2"/>
    <row r="51" spans="1:10" ht="30" customHeight="1" x14ac:dyDescent="0.2">
      <c r="A51" s="294" t="s">
        <v>117</v>
      </c>
      <c r="B51" s="294"/>
      <c r="C51" s="294"/>
      <c r="D51" s="294"/>
      <c r="E51" s="294"/>
      <c r="F51" s="294"/>
      <c r="G51" s="294"/>
      <c r="H51" s="294"/>
      <c r="I51" s="294"/>
      <c r="J51" s="294"/>
    </row>
    <row r="52" spans="1:10" ht="10.050000000000001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</row>
    <row r="53" spans="1:10" ht="25.05" customHeight="1" x14ac:dyDescent="0.2">
      <c r="A53" s="288" t="s">
        <v>157</v>
      </c>
      <c r="B53" s="289"/>
      <c r="C53" s="62"/>
      <c r="D53" s="61">
        <f>I57</f>
        <v>5.2</v>
      </c>
      <c r="E53" s="60" t="s">
        <v>116</v>
      </c>
      <c r="F53" s="55" t="s">
        <v>131</v>
      </c>
    </row>
    <row r="54" spans="1:10" ht="10.050000000000001" customHeight="1" x14ac:dyDescent="0.2"/>
    <row r="55" spans="1:10" ht="25.05" customHeight="1" x14ac:dyDescent="0.2">
      <c r="A55" s="288" t="s">
        <v>159</v>
      </c>
      <c r="B55" s="289"/>
      <c r="C55" s="62"/>
      <c r="D55" s="61">
        <f>AVERAGE(I57:I59)</f>
        <v>5.666666666666667</v>
      </c>
      <c r="E55" s="60" t="s">
        <v>116</v>
      </c>
      <c r="F55" s="55" t="s">
        <v>115</v>
      </c>
    </row>
    <row r="56" spans="1:10" ht="10.050000000000001" customHeight="1" x14ac:dyDescent="0.2"/>
    <row r="57" spans="1:10" ht="25.05" customHeight="1" x14ac:dyDescent="0.2">
      <c r="A57" s="59" t="s">
        <v>114</v>
      </c>
      <c r="B57" s="57">
        <v>45839</v>
      </c>
      <c r="C57" s="56">
        <v>134.19999999999999</v>
      </c>
      <c r="D57" s="58" t="s">
        <v>111</v>
      </c>
      <c r="E57" s="57">
        <v>45474</v>
      </c>
      <c r="F57" s="56">
        <v>127.6</v>
      </c>
      <c r="G57" s="55" t="s">
        <v>110</v>
      </c>
      <c r="I57" s="56">
        <f>ROUND((C57-F57)/F57*100,1)</f>
        <v>5.2</v>
      </c>
      <c r="J57" s="55" t="s">
        <v>109</v>
      </c>
    </row>
    <row r="58" spans="1:10" ht="25.05" customHeight="1" x14ac:dyDescent="0.2">
      <c r="A58" s="59" t="s">
        <v>113</v>
      </c>
      <c r="B58" s="57">
        <v>45474</v>
      </c>
      <c r="C58" s="56">
        <f>F57</f>
        <v>127.6</v>
      </c>
      <c r="D58" s="58" t="s">
        <v>111</v>
      </c>
      <c r="E58" s="57">
        <v>45108</v>
      </c>
      <c r="F58" s="56">
        <v>120.6</v>
      </c>
      <c r="G58" s="55" t="s">
        <v>110</v>
      </c>
      <c r="I58" s="56">
        <f>ROUND((C58-F58)/F58*100,1)</f>
        <v>5.8</v>
      </c>
      <c r="J58" s="55" t="s">
        <v>109</v>
      </c>
    </row>
    <row r="59" spans="1:10" ht="25.05" customHeight="1" x14ac:dyDescent="0.2">
      <c r="A59" s="59" t="s">
        <v>112</v>
      </c>
      <c r="B59" s="57">
        <v>45108</v>
      </c>
      <c r="C59" s="56">
        <f>F58</f>
        <v>120.6</v>
      </c>
      <c r="D59" s="58" t="s">
        <v>111</v>
      </c>
      <c r="E59" s="57">
        <v>44743</v>
      </c>
      <c r="F59" s="56">
        <v>113.8</v>
      </c>
      <c r="G59" s="55" t="s">
        <v>110</v>
      </c>
      <c r="I59" s="56">
        <f>ROUND((C59-F59)/F59*100,1)</f>
        <v>6</v>
      </c>
      <c r="J59" s="55" t="s">
        <v>109</v>
      </c>
    </row>
    <row r="60" spans="1:10" ht="25.05" customHeight="1" x14ac:dyDescent="0.2"/>
    <row r="61" spans="1:10" ht="25.05" customHeight="1" x14ac:dyDescent="0.2"/>
    <row r="62" spans="1:10" ht="25.05" customHeight="1" x14ac:dyDescent="0.2"/>
    <row r="63" spans="1:10" ht="25.05" customHeight="1" x14ac:dyDescent="0.2"/>
    <row r="64" spans="1:10" ht="25.05" customHeight="1" x14ac:dyDescent="0.2"/>
    <row r="65" ht="25.05" customHeight="1" x14ac:dyDescent="0.2"/>
    <row r="66" ht="25.05" customHeight="1" x14ac:dyDescent="0.2"/>
    <row r="67" ht="25.05" customHeight="1" x14ac:dyDescent="0.2"/>
    <row r="68" ht="25.05" customHeight="1" x14ac:dyDescent="0.2"/>
    <row r="69" ht="25.05" customHeight="1" x14ac:dyDescent="0.2"/>
    <row r="70" ht="25.05" customHeight="1" x14ac:dyDescent="0.2"/>
    <row r="71" ht="25.05" customHeight="1" x14ac:dyDescent="0.2"/>
    <row r="72" ht="25.05" customHeight="1" x14ac:dyDescent="0.2"/>
    <row r="73" ht="25.05" customHeight="1" x14ac:dyDescent="0.2"/>
    <row r="74" ht="25.05" customHeight="1" x14ac:dyDescent="0.2"/>
    <row r="75" ht="25.05" customHeight="1" x14ac:dyDescent="0.2"/>
    <row r="76" ht="25.05" customHeight="1" x14ac:dyDescent="0.2"/>
    <row r="77" ht="25.05" customHeight="1" x14ac:dyDescent="0.2"/>
    <row r="78" ht="25.05" customHeight="1" x14ac:dyDescent="0.2"/>
    <row r="79" ht="25.05" customHeight="1" x14ac:dyDescent="0.2"/>
    <row r="80" ht="25.05" customHeight="1" x14ac:dyDescent="0.2"/>
    <row r="81" ht="25.05" customHeight="1" x14ac:dyDescent="0.2"/>
    <row r="82" ht="25.05" customHeight="1" x14ac:dyDescent="0.2"/>
    <row r="83" ht="25.05" customHeight="1" x14ac:dyDescent="0.2"/>
    <row r="84" ht="25.05" customHeight="1" x14ac:dyDescent="0.2"/>
    <row r="85" ht="25.05" customHeight="1" x14ac:dyDescent="0.2"/>
    <row r="86" ht="25.05" customHeight="1" x14ac:dyDescent="0.2"/>
    <row r="87" ht="25.05" customHeight="1" x14ac:dyDescent="0.2"/>
    <row r="88" ht="25.05" customHeight="1" x14ac:dyDescent="0.2"/>
    <row r="89" ht="25.05" customHeight="1" x14ac:dyDescent="0.2"/>
    <row r="90" ht="25.05" customHeight="1" x14ac:dyDescent="0.2"/>
    <row r="91" ht="25.05" customHeight="1" x14ac:dyDescent="0.2"/>
    <row r="92" ht="25.05" customHeight="1" x14ac:dyDescent="0.2"/>
    <row r="93" ht="25.05" customHeight="1" x14ac:dyDescent="0.2"/>
    <row r="94" ht="25.05" customHeight="1" x14ac:dyDescent="0.2"/>
    <row r="95" ht="25.05" customHeight="1" x14ac:dyDescent="0.2"/>
    <row r="96" ht="25.05" customHeight="1" x14ac:dyDescent="0.2"/>
    <row r="97" ht="25.05" customHeight="1" x14ac:dyDescent="0.2"/>
    <row r="98" ht="25.05" customHeight="1" x14ac:dyDescent="0.2"/>
    <row r="99" ht="25.05" customHeight="1" x14ac:dyDescent="0.2"/>
    <row r="100" ht="25.05" customHeight="1" x14ac:dyDescent="0.2"/>
    <row r="101" ht="25.05" customHeight="1" x14ac:dyDescent="0.2"/>
    <row r="102" ht="25.05" customHeight="1" x14ac:dyDescent="0.2"/>
    <row r="103" ht="25.05" customHeight="1" x14ac:dyDescent="0.2"/>
    <row r="104" ht="25.05" customHeight="1" x14ac:dyDescent="0.2"/>
    <row r="105" ht="25.05" customHeight="1" x14ac:dyDescent="0.2"/>
    <row r="106" ht="25.05" customHeight="1" x14ac:dyDescent="0.2"/>
    <row r="107" ht="25.05" customHeight="1" x14ac:dyDescent="0.2"/>
    <row r="108" ht="25.05" customHeight="1" x14ac:dyDescent="0.2"/>
    <row r="109" ht="25.05" customHeight="1" x14ac:dyDescent="0.2"/>
    <row r="110" ht="25.05" customHeight="1" x14ac:dyDescent="0.2"/>
    <row r="111" ht="25.05" customHeight="1" x14ac:dyDescent="0.2"/>
    <row r="112" ht="25.05" customHeight="1" x14ac:dyDescent="0.2"/>
    <row r="113" ht="25.05" customHeight="1" x14ac:dyDescent="0.2"/>
    <row r="114" ht="25.05" customHeight="1" x14ac:dyDescent="0.2"/>
    <row r="115" ht="25.05" customHeight="1" x14ac:dyDescent="0.2"/>
    <row r="116" ht="25.05" customHeight="1" x14ac:dyDescent="0.2"/>
    <row r="117" ht="25.05" customHeight="1" x14ac:dyDescent="0.2"/>
    <row r="118" ht="19.95" customHeight="1" x14ac:dyDescent="0.2"/>
    <row r="119" ht="19.95" customHeight="1" x14ac:dyDescent="0.2"/>
    <row r="120" ht="19.95" customHeight="1" x14ac:dyDescent="0.2"/>
    <row r="121" ht="19.95" customHeight="1" x14ac:dyDescent="0.2"/>
    <row r="122" ht="19.95" customHeight="1" x14ac:dyDescent="0.2"/>
    <row r="123" ht="19.95" customHeight="1" x14ac:dyDescent="0.2"/>
    <row r="124" ht="19.95" customHeight="1" x14ac:dyDescent="0.2"/>
    <row r="125" ht="19.95" customHeight="1" x14ac:dyDescent="0.2"/>
    <row r="126" ht="19.95" customHeight="1" x14ac:dyDescent="0.2"/>
    <row r="127" ht="19.95" customHeight="1" x14ac:dyDescent="0.2"/>
    <row r="128" ht="19.95" customHeight="1" x14ac:dyDescent="0.2"/>
    <row r="129" ht="19.95" customHeight="1" x14ac:dyDescent="0.2"/>
    <row r="130" ht="19.95" customHeight="1" x14ac:dyDescent="0.2"/>
    <row r="131" ht="19.95" customHeight="1" x14ac:dyDescent="0.2"/>
    <row r="132" ht="19.95" customHeight="1" x14ac:dyDescent="0.2"/>
    <row r="133" ht="19.95" customHeight="1" x14ac:dyDescent="0.2"/>
    <row r="134" ht="19.95" customHeight="1" x14ac:dyDescent="0.2"/>
    <row r="135" ht="19.95" customHeight="1" x14ac:dyDescent="0.2"/>
    <row r="136" ht="19.95" customHeight="1" x14ac:dyDescent="0.2"/>
    <row r="137" ht="19.95" customHeight="1" x14ac:dyDescent="0.2"/>
    <row r="138" ht="19.95" customHeight="1" x14ac:dyDescent="0.2"/>
    <row r="139" ht="19.95" customHeight="1" x14ac:dyDescent="0.2"/>
    <row r="140" ht="19.95" customHeight="1" x14ac:dyDescent="0.2"/>
    <row r="141" ht="19.95" customHeight="1" x14ac:dyDescent="0.2"/>
    <row r="142" ht="19.95" customHeight="1" x14ac:dyDescent="0.2"/>
    <row r="143" ht="19.95" customHeight="1" x14ac:dyDescent="0.2"/>
    <row r="144" ht="19.95" customHeight="1" x14ac:dyDescent="0.2"/>
    <row r="145" ht="19.95" customHeight="1" x14ac:dyDescent="0.2"/>
    <row r="146" ht="19.95" customHeight="1" x14ac:dyDescent="0.2"/>
    <row r="147" ht="19.95" customHeight="1" x14ac:dyDescent="0.2"/>
    <row r="148" ht="19.95" customHeight="1" x14ac:dyDescent="0.2"/>
    <row r="149" ht="19.95" customHeight="1" x14ac:dyDescent="0.2"/>
    <row r="150" ht="19.95" customHeight="1" x14ac:dyDescent="0.2"/>
    <row r="151" ht="19.95" customHeight="1" x14ac:dyDescent="0.2"/>
    <row r="152" ht="19.95" customHeight="1" x14ac:dyDescent="0.2"/>
    <row r="153" ht="19.95" customHeight="1" x14ac:dyDescent="0.2"/>
    <row r="154" ht="19.95" customHeight="1" x14ac:dyDescent="0.2"/>
    <row r="155" ht="19.95" customHeight="1" x14ac:dyDescent="0.2"/>
    <row r="156" ht="19.95" customHeight="1" x14ac:dyDescent="0.2"/>
    <row r="157" ht="19.95" customHeight="1" x14ac:dyDescent="0.2"/>
    <row r="158" ht="19.95" customHeight="1" x14ac:dyDescent="0.2"/>
    <row r="159" ht="19.95" customHeight="1" x14ac:dyDescent="0.2"/>
    <row r="160" ht="19.95" customHeight="1" x14ac:dyDescent="0.2"/>
    <row r="161" ht="19.95" customHeight="1" x14ac:dyDescent="0.2"/>
    <row r="162" ht="19.95" customHeight="1" x14ac:dyDescent="0.2"/>
    <row r="163" ht="19.95" customHeight="1" x14ac:dyDescent="0.2"/>
    <row r="164" ht="19.95" customHeight="1" x14ac:dyDescent="0.2"/>
    <row r="165" ht="19.95" customHeight="1" x14ac:dyDescent="0.2"/>
    <row r="166" ht="19.95" customHeight="1" x14ac:dyDescent="0.2"/>
    <row r="167" ht="19.95" customHeight="1" x14ac:dyDescent="0.2"/>
    <row r="168" ht="19.95" customHeight="1" x14ac:dyDescent="0.2"/>
    <row r="169" ht="19.95" customHeight="1" x14ac:dyDescent="0.2"/>
    <row r="170" ht="19.95" customHeight="1" x14ac:dyDescent="0.2"/>
    <row r="171" ht="19.95" customHeight="1" x14ac:dyDescent="0.2"/>
    <row r="172" ht="19.95" customHeight="1" x14ac:dyDescent="0.2"/>
    <row r="173" ht="19.95" customHeight="1" x14ac:dyDescent="0.2"/>
    <row r="174" ht="19.95" customHeight="1" x14ac:dyDescent="0.2"/>
    <row r="175" ht="19.95" customHeight="1" x14ac:dyDescent="0.2"/>
    <row r="176" ht="19.95" customHeight="1" x14ac:dyDescent="0.2"/>
    <row r="177" ht="19.95" customHeight="1" x14ac:dyDescent="0.2"/>
    <row r="178" ht="19.95" customHeight="1" x14ac:dyDescent="0.2"/>
    <row r="179" ht="19.95" customHeight="1" x14ac:dyDescent="0.2"/>
    <row r="180" ht="19.95" customHeight="1" x14ac:dyDescent="0.2"/>
    <row r="181" ht="19.95" customHeight="1" x14ac:dyDescent="0.2"/>
    <row r="182" ht="19.95" customHeight="1" x14ac:dyDescent="0.2"/>
    <row r="183" ht="19.95" customHeight="1" x14ac:dyDescent="0.2"/>
    <row r="184" ht="19.95" customHeight="1" x14ac:dyDescent="0.2"/>
    <row r="185" ht="19.95" customHeight="1" x14ac:dyDescent="0.2"/>
  </sheetData>
  <mergeCells count="14">
    <mergeCell ref="A3:C3"/>
    <mergeCell ref="D3:F3"/>
    <mergeCell ref="A12:B12"/>
    <mergeCell ref="A29:B29"/>
    <mergeCell ref="A8:J8"/>
    <mergeCell ref="A55:B55"/>
    <mergeCell ref="A10:B10"/>
    <mergeCell ref="A27:B27"/>
    <mergeCell ref="A25:J25"/>
    <mergeCell ref="A39:J39"/>
    <mergeCell ref="A51:J51"/>
    <mergeCell ref="A41:B41"/>
    <mergeCell ref="A53:B53"/>
    <mergeCell ref="A43:B43"/>
  </mergeCells>
  <phoneticPr fontId="2"/>
  <pageMargins left="0.78740157480314965" right="0.78740157480314965" top="0.59055118110236227" bottom="0.59055118110236227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積算シート</vt:lpstr>
      <vt:lpstr>変動率</vt:lpstr>
      <vt:lpstr>積算シート!Print_Area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2025-11-05T00:29:23Z</cp:lastPrinted>
  <dcterms:created xsi:type="dcterms:W3CDTF">2025-06-12T23:39:44Z</dcterms:created>
  <dcterms:modified xsi:type="dcterms:W3CDTF">2025-11-12T04:38:28Z</dcterms:modified>
</cp:coreProperties>
</file>