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0" yWindow="65386" windowWidth="10245" windowHeight="6195" activeTab="0"/>
  </bookViews>
  <sheets>
    <sheet name="20-15-2表" sheetId="1" r:id="rId1"/>
  </sheets>
  <definedNames>
    <definedName name="_xlnm.Print_Area" localSheetId="0">'20-15-2表'!$A$1:$T$65</definedName>
  </definedNames>
  <calcPr fullCalcOnLoad="1"/>
</workbook>
</file>

<file path=xl/sharedStrings.xml><?xml version="1.0" encoding="utf-8"?>
<sst xmlns="http://schemas.openxmlformats.org/spreadsheetml/2006/main" count="140" uniqueCount="117">
  <si>
    <t>世帯数</t>
  </si>
  <si>
    <t>人口総数</t>
  </si>
  <si>
    <t>男</t>
  </si>
  <si>
    <t>女</t>
  </si>
  <si>
    <t>東合川二丁目</t>
  </si>
  <si>
    <t>東合川三丁目</t>
  </si>
  <si>
    <t>東合川四丁目</t>
  </si>
  <si>
    <t>町　    　名</t>
  </si>
  <si>
    <t>面積
（ｋ㎡）</t>
  </si>
  <si>
    <t>小森野五丁目</t>
  </si>
  <si>
    <t>小森野四丁目</t>
  </si>
  <si>
    <t>小森野三丁目</t>
  </si>
  <si>
    <t>小森野二丁目</t>
  </si>
  <si>
    <t>小森野一丁目</t>
  </si>
  <si>
    <t>本山二丁目</t>
  </si>
  <si>
    <t>本山一丁目</t>
  </si>
  <si>
    <t>藤光一丁目</t>
  </si>
  <si>
    <t>野伏間一丁目</t>
  </si>
  <si>
    <t>上津二丁目</t>
  </si>
  <si>
    <t>上津一丁目</t>
  </si>
  <si>
    <t>江戸屋敷二丁目</t>
  </si>
  <si>
    <t>江戸屋敷一丁目</t>
  </si>
  <si>
    <t>大善寺南二丁目</t>
  </si>
  <si>
    <t>大善寺南一丁目</t>
  </si>
  <si>
    <t>大善寺大橋一丁目</t>
  </si>
  <si>
    <t>山川神代三丁目</t>
  </si>
  <si>
    <t>山川神代二丁目</t>
  </si>
  <si>
    <t>山川神代一丁目</t>
  </si>
  <si>
    <t>山川追分二丁目</t>
  </si>
  <si>
    <t>山川追分一丁目</t>
  </si>
  <si>
    <t>山川安居野三丁目</t>
  </si>
  <si>
    <t>山川安居野二丁目</t>
  </si>
  <si>
    <t>山川安居野一丁目</t>
  </si>
  <si>
    <t>御井旗崎五丁目</t>
  </si>
  <si>
    <t>御井旗崎四丁目</t>
  </si>
  <si>
    <t>御井旗崎三丁目</t>
  </si>
  <si>
    <t>御井旗崎二丁目</t>
  </si>
  <si>
    <t>御井旗崎一丁目</t>
  </si>
  <si>
    <t>御井朝妻一丁目</t>
  </si>
  <si>
    <t>東合川九丁目</t>
  </si>
  <si>
    <t>東合川八丁目</t>
  </si>
  <si>
    <t>東合川七丁目</t>
  </si>
  <si>
    <t>東合川六丁目</t>
  </si>
  <si>
    <t>東合川五丁目</t>
  </si>
  <si>
    <t>２０－１５　町別主要指標（その２の２）</t>
  </si>
  <si>
    <t>東合川新町</t>
  </si>
  <si>
    <t>山川市ノ上町</t>
  </si>
  <si>
    <t>山川沓形町</t>
  </si>
  <si>
    <t>山川野口町</t>
  </si>
  <si>
    <t>朝妻町</t>
  </si>
  <si>
    <t>人口密度（人/ｋ㎡）</t>
  </si>
  <si>
    <t>（東合川干出町）</t>
  </si>
  <si>
    <r>
      <t>東合川一丁目</t>
    </r>
    <r>
      <rPr>
        <sz val="5"/>
        <rFont val="ＭＳ 明朝"/>
        <family val="1"/>
      </rPr>
      <t>(東合川干出町含む)</t>
    </r>
  </si>
  <si>
    <t>（小森野七丁目）</t>
  </si>
  <si>
    <r>
      <t>小森野六丁目</t>
    </r>
    <r>
      <rPr>
        <sz val="5"/>
        <rFont val="ＭＳ 明朝"/>
        <family val="1"/>
      </rPr>
      <t>(小森野七丁目含む)</t>
    </r>
  </si>
  <si>
    <t>注3 面積欄の（　 ）内の数字は、「秘とく」にともない合算先に合計しているため、再掲である。</t>
  </si>
  <si>
    <t>国 勢 調 査 （ 平 成 ２７ 年 １０ 月 １ 日 ）</t>
  </si>
  <si>
    <t>（0.238）</t>
  </si>
  <si>
    <t>Ｘ</t>
  </si>
  <si>
    <t>（0.193）</t>
  </si>
  <si>
    <t>Ｘ</t>
  </si>
  <si>
    <t>高野一丁目</t>
  </si>
  <si>
    <t>高野二丁目</t>
  </si>
  <si>
    <t xml:space="preserve">宮ノ陣一丁目              </t>
  </si>
  <si>
    <t xml:space="preserve">宮ノ陣二丁目              </t>
  </si>
  <si>
    <t xml:space="preserve">宮ノ陣三丁目              </t>
  </si>
  <si>
    <t xml:space="preserve">宮ノ陣四丁目              </t>
  </si>
  <si>
    <t xml:space="preserve">宮ノ陣五丁目              </t>
  </si>
  <si>
    <t xml:space="preserve">宮ノ陣六丁目              </t>
  </si>
  <si>
    <t xml:space="preserve">南一丁目                  </t>
  </si>
  <si>
    <t xml:space="preserve">南二丁目                  </t>
  </si>
  <si>
    <t xml:space="preserve">南三丁目                  </t>
  </si>
  <si>
    <t xml:space="preserve">南四丁目                  </t>
  </si>
  <si>
    <t xml:space="preserve">新合川一丁目              </t>
  </si>
  <si>
    <r>
      <t>新合川二丁目</t>
    </r>
    <r>
      <rPr>
        <sz val="5.5"/>
        <rFont val="ＭＳ 明朝"/>
        <family val="1"/>
      </rPr>
      <t>(百年公園含む)</t>
    </r>
  </si>
  <si>
    <t>（百年公園）</t>
  </si>
  <si>
    <t>（0.144）</t>
  </si>
  <si>
    <t>Ｘ</t>
  </si>
  <si>
    <t>花畑一丁目</t>
  </si>
  <si>
    <t>花畑二丁目</t>
  </si>
  <si>
    <t>花畑三丁目</t>
  </si>
  <si>
    <t>北野町赤司</t>
  </si>
  <si>
    <t>北野町石崎</t>
  </si>
  <si>
    <t>北野町稲数</t>
  </si>
  <si>
    <t>北野町今山</t>
  </si>
  <si>
    <t>北野町大城</t>
  </si>
  <si>
    <t>北野町乙丸</t>
  </si>
  <si>
    <t>北野町乙吉</t>
  </si>
  <si>
    <t>北野町金島</t>
  </si>
  <si>
    <t>北野町上弓削</t>
  </si>
  <si>
    <t>北野町高良</t>
  </si>
  <si>
    <t>北野町十郎丸</t>
  </si>
  <si>
    <t>北野町陣屋</t>
  </si>
  <si>
    <t>北野町千代島</t>
  </si>
  <si>
    <t>北野町塚島</t>
  </si>
  <si>
    <t>北野町冨多</t>
  </si>
  <si>
    <t>北野町鳥巣</t>
  </si>
  <si>
    <t>北野町中</t>
  </si>
  <si>
    <t>北野町中川</t>
  </si>
  <si>
    <t>北野町中島</t>
  </si>
  <si>
    <t>北野町仁王丸</t>
  </si>
  <si>
    <t>北野町守部</t>
  </si>
  <si>
    <t>-</t>
  </si>
  <si>
    <t>北野町八重亀</t>
  </si>
  <si>
    <t>城島町青木島</t>
  </si>
  <si>
    <t>城島町芦塚</t>
  </si>
  <si>
    <t>城島町浮島</t>
  </si>
  <si>
    <t>城島町内野</t>
  </si>
  <si>
    <t>城島町江上</t>
  </si>
  <si>
    <t>城島町江上上</t>
  </si>
  <si>
    <t>城島町江上本</t>
  </si>
  <si>
    <t>城島町江島</t>
  </si>
  <si>
    <t>城島町大依</t>
  </si>
  <si>
    <t>　る。なお、合算先の町名の後ろには合算している（数値を「秘とく」している）町名を（　 ）書きで表示している。</t>
  </si>
  <si>
    <t>注1 『Ｘ』で数値を「秘とく」している町は、町名を（　 ）書きとして、「秘とく」した数値は隣接する町に合算してい</t>
  </si>
  <si>
    <t>　更（昭和63年及び平成26年）にともなう公表数値の変更により、面積総数と町別等の内訳面積の合計は一致しない。</t>
  </si>
  <si>
    <t>注2 面積の総数229.960㎡は国土地理院「平成27年全国都道府県市区町村別面積調」による。国土地理院の計測方法等の変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</si>
</sst>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#,##0.0_ "/>
    <numFmt numFmtId="178" formatCode="#,##0.0;[Red]\-#,##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;[Red]\-#,##0.000"/>
    <numFmt numFmtId="186" formatCode="#,##0_ "/>
    <numFmt numFmtId="187" formatCode="#,##0.00_ "/>
    <numFmt numFmtId="188" formatCode="#,##0.000_ "/>
    <numFmt numFmtId="189" formatCode="#,##0.0000_ "/>
    <numFmt numFmtId="190" formatCode="#,##0.000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5"/>
      <name val="ＭＳ 明朝"/>
      <family val="1"/>
    </font>
    <font>
      <sz val="5.5"/>
      <name val="ＭＳ 明朝"/>
      <family val="1"/>
    </font>
    <font>
      <b/>
      <sz val="10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38" fontId="3" fillId="0" borderId="0" xfId="49" applyFont="1" applyFill="1" applyAlignment="1">
      <alignment horizontal="right"/>
    </xf>
    <xf numFmtId="178" fontId="3" fillId="0" borderId="0" xfId="49" applyNumberFormat="1" applyFont="1" applyFill="1" applyAlignment="1">
      <alignment horizontal="right"/>
    </xf>
    <xf numFmtId="38" fontId="3" fillId="0" borderId="0" xfId="49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38" fontId="3" fillId="0" borderId="10" xfId="49" applyFont="1" applyFill="1" applyBorder="1" applyAlignment="1">
      <alignment horizontal="right"/>
    </xf>
    <xf numFmtId="178" fontId="3" fillId="0" borderId="10" xfId="49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85" fontId="3" fillId="0" borderId="0" xfId="49" applyNumberFormat="1" applyFont="1" applyFill="1" applyBorder="1" applyAlignment="1">
      <alignment horizontal="right"/>
    </xf>
    <xf numFmtId="187" fontId="3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/>
    </xf>
    <xf numFmtId="185" fontId="3" fillId="0" borderId="10" xfId="49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0" fontId="5" fillId="0" borderId="17" xfId="0" applyFont="1" applyFill="1" applyBorder="1" applyAlignment="1">
      <alignment horizontal="left" vertical="center"/>
    </xf>
    <xf numFmtId="49" fontId="3" fillId="0" borderId="0" xfId="49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38" fontId="3" fillId="0" borderId="0" xfId="49" applyFont="1" applyFill="1" applyAlignment="1">
      <alignment/>
    </xf>
    <xf numFmtId="0" fontId="10" fillId="0" borderId="0" xfId="0" applyFont="1" applyFill="1" applyAlignment="1">
      <alignment horizontal="distributed"/>
    </xf>
    <xf numFmtId="185" fontId="3" fillId="0" borderId="0" xfId="49" applyNumberFormat="1" applyFont="1" applyFill="1" applyBorder="1" applyAlignment="1">
      <alignment horizontal="right" vertical="center"/>
    </xf>
    <xf numFmtId="178" fontId="3" fillId="0" borderId="0" xfId="49" applyNumberFormat="1" applyFont="1" applyFill="1" applyAlignment="1">
      <alignment horizontal="right" vertical="center"/>
    </xf>
    <xf numFmtId="0" fontId="4" fillId="0" borderId="14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/>
    </xf>
    <xf numFmtId="38" fontId="3" fillId="0" borderId="0" xfId="49" applyFont="1" applyAlignment="1">
      <alignment horizontal="right"/>
    </xf>
    <xf numFmtId="178" fontId="3" fillId="0" borderId="0" xfId="49" applyNumberFormat="1" applyFont="1" applyAlignment="1">
      <alignment horizontal="right"/>
    </xf>
    <xf numFmtId="0" fontId="3" fillId="0" borderId="0" xfId="0" applyFont="1" applyFill="1" applyAlignment="1">
      <alignment/>
    </xf>
    <xf numFmtId="0" fontId="5" fillId="0" borderId="2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sp>
      <xdr:nvSpPr>
        <xdr:cNvPr id="1" name="AutoShape 13"/>
        <xdr:cNvSpPr>
          <a:spLocks/>
        </xdr:cNvSpPr>
      </xdr:nvSpPr>
      <xdr:spPr>
        <a:xfrm>
          <a:off x="1743075" y="9886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sp>
      <xdr:nvSpPr>
        <xdr:cNvPr id="2" name="AutoShape 14"/>
        <xdr:cNvSpPr>
          <a:spLocks/>
        </xdr:cNvSpPr>
      </xdr:nvSpPr>
      <xdr:spPr>
        <a:xfrm>
          <a:off x="1743075" y="9886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sp>
      <xdr:nvSpPr>
        <xdr:cNvPr id="3" name="AutoShape 15"/>
        <xdr:cNvSpPr>
          <a:spLocks/>
        </xdr:cNvSpPr>
      </xdr:nvSpPr>
      <xdr:spPr>
        <a:xfrm>
          <a:off x="1743075" y="9886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sp>
      <xdr:nvSpPr>
        <xdr:cNvPr id="4" name="AutoShape 16"/>
        <xdr:cNvSpPr>
          <a:spLocks/>
        </xdr:cNvSpPr>
      </xdr:nvSpPr>
      <xdr:spPr>
        <a:xfrm>
          <a:off x="1743075" y="9886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sp>
      <xdr:nvSpPr>
        <xdr:cNvPr id="5" name="AutoShape 17"/>
        <xdr:cNvSpPr>
          <a:spLocks/>
        </xdr:cNvSpPr>
      </xdr:nvSpPr>
      <xdr:spPr>
        <a:xfrm>
          <a:off x="1743075" y="9886950"/>
          <a:ext cx="0" cy="0"/>
        </a:xfrm>
        <a:prstGeom prst="rightBrace">
          <a:avLst>
            <a:gd name="adj1" fmla="val -2147483648"/>
            <a:gd name="adj2" fmla="val 3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0</xdr:colOff>
      <xdr:row>63</xdr:row>
      <xdr:rowOff>0</xdr:rowOff>
    </xdr:to>
    <xdr:sp>
      <xdr:nvSpPr>
        <xdr:cNvPr id="6" name="AutoShape 18"/>
        <xdr:cNvSpPr>
          <a:spLocks/>
        </xdr:cNvSpPr>
      </xdr:nvSpPr>
      <xdr:spPr>
        <a:xfrm>
          <a:off x="1743075" y="9886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26</xdr:row>
      <xdr:rowOff>104775</xdr:rowOff>
    </xdr:from>
    <xdr:to>
      <xdr:col>13</xdr:col>
      <xdr:colOff>190500</xdr:colOff>
      <xdr:row>50</xdr:row>
      <xdr:rowOff>19050</xdr:rowOff>
    </xdr:to>
    <xdr:sp>
      <xdr:nvSpPr>
        <xdr:cNvPr id="7" name="AutoShape 25"/>
        <xdr:cNvSpPr>
          <a:spLocks/>
        </xdr:cNvSpPr>
      </xdr:nvSpPr>
      <xdr:spPr>
        <a:xfrm>
          <a:off x="8715375" y="4371975"/>
          <a:ext cx="161925" cy="3571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50</xdr:row>
      <xdr:rowOff>114300</xdr:rowOff>
    </xdr:from>
    <xdr:to>
      <xdr:col>13</xdr:col>
      <xdr:colOff>228600</xdr:colOff>
      <xdr:row>61</xdr:row>
      <xdr:rowOff>38100</xdr:rowOff>
    </xdr:to>
    <xdr:sp>
      <xdr:nvSpPr>
        <xdr:cNvPr id="8" name="AutoShape 26"/>
        <xdr:cNvSpPr>
          <a:spLocks/>
        </xdr:cNvSpPr>
      </xdr:nvSpPr>
      <xdr:spPr>
        <a:xfrm>
          <a:off x="8715375" y="8039100"/>
          <a:ext cx="200025" cy="1600200"/>
        </a:xfrm>
        <a:prstGeom prst="righ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352425</xdr:colOff>
      <xdr:row>26</xdr:row>
      <xdr:rowOff>114300</xdr:rowOff>
    </xdr:from>
    <xdr:to>
      <xdr:col>18</xdr:col>
      <xdr:colOff>514350</xdr:colOff>
      <xdr:row>50</xdr:row>
      <xdr:rowOff>28575</xdr:rowOff>
    </xdr:to>
    <xdr:sp>
      <xdr:nvSpPr>
        <xdr:cNvPr id="9" name="AutoShape 27"/>
        <xdr:cNvSpPr>
          <a:spLocks/>
        </xdr:cNvSpPr>
      </xdr:nvSpPr>
      <xdr:spPr>
        <a:xfrm>
          <a:off x="12896850" y="4381500"/>
          <a:ext cx="161925" cy="3571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342900</xdr:colOff>
      <xdr:row>50</xdr:row>
      <xdr:rowOff>123825</xdr:rowOff>
    </xdr:from>
    <xdr:to>
      <xdr:col>18</xdr:col>
      <xdr:colOff>542925</xdr:colOff>
      <xdr:row>61</xdr:row>
      <xdr:rowOff>47625</xdr:rowOff>
    </xdr:to>
    <xdr:sp>
      <xdr:nvSpPr>
        <xdr:cNvPr id="10" name="AutoShape 28"/>
        <xdr:cNvSpPr>
          <a:spLocks/>
        </xdr:cNvSpPr>
      </xdr:nvSpPr>
      <xdr:spPr>
        <a:xfrm>
          <a:off x="12887325" y="8048625"/>
          <a:ext cx="200025" cy="1600200"/>
        </a:xfrm>
        <a:prstGeom prst="righ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showGridLines="0" tabSelected="1" zoomScaleSheetLayoutView="85" zoomScalePageLayoutView="0" workbookViewId="0" topLeftCell="A1">
      <pane ySplit="1950" topLeftCell="A55" activePane="topLeft" state="split"/>
      <selection pane="topLeft" activeCell="A1" sqref="A1"/>
      <selection pane="bottomLeft" activeCell="D61" sqref="D61"/>
    </sheetView>
  </sheetViews>
  <sheetFormatPr defaultColWidth="9.00390625" defaultRowHeight="13.5"/>
  <cols>
    <col min="1" max="1" width="1.625" style="2" customWidth="1"/>
    <col min="2" max="2" width="19.625" style="2" customWidth="1"/>
    <col min="3" max="3" width="1.625" style="2" customWidth="1"/>
    <col min="4" max="8" width="10.125" style="2" customWidth="1"/>
    <col min="9" max="9" width="16.00390625" style="2" customWidth="1"/>
    <col min="10" max="11" width="1.625" style="7" customWidth="1"/>
    <col min="12" max="12" width="19.625" style="2" customWidth="1"/>
    <col min="13" max="13" width="1.625" style="2" customWidth="1"/>
    <col min="14" max="18" width="10.125" style="2" customWidth="1"/>
    <col min="19" max="19" width="16.00390625" style="2" customWidth="1"/>
    <col min="20" max="20" width="1.4921875" style="2" customWidth="1"/>
    <col min="21" max="16384" width="9.00390625" style="2" customWidth="1"/>
  </cols>
  <sheetData>
    <row r="1" spans="1:11" s="6" customFormat="1" ht="22.5" customHeight="1">
      <c r="A1" s="1" t="s">
        <v>44</v>
      </c>
      <c r="B1" s="1"/>
      <c r="C1" s="1"/>
      <c r="D1" s="1"/>
      <c r="E1" s="1"/>
      <c r="F1" s="1"/>
      <c r="G1" s="1"/>
      <c r="H1" s="1"/>
      <c r="I1" s="1"/>
      <c r="J1" s="5"/>
      <c r="K1" s="5"/>
    </row>
    <row r="2" spans="10:20" ht="15" customHeight="1" thickBot="1">
      <c r="J2" s="8"/>
      <c r="T2" s="8"/>
    </row>
    <row r="3" spans="1:20" ht="18" customHeight="1">
      <c r="A3" s="9"/>
      <c r="B3" s="50" t="s">
        <v>7</v>
      </c>
      <c r="C3" s="51"/>
      <c r="D3" s="54" t="s">
        <v>8</v>
      </c>
      <c r="E3" s="48" t="s">
        <v>56</v>
      </c>
      <c r="F3" s="49"/>
      <c r="G3" s="49"/>
      <c r="H3" s="49"/>
      <c r="I3" s="49"/>
      <c r="J3" s="25"/>
      <c r="K3" s="9"/>
      <c r="L3" s="50" t="s">
        <v>7</v>
      </c>
      <c r="M3" s="51"/>
      <c r="N3" s="46" t="s">
        <v>8</v>
      </c>
      <c r="O3" s="48" t="s">
        <v>56</v>
      </c>
      <c r="P3" s="49"/>
      <c r="Q3" s="49"/>
      <c r="R3" s="49"/>
      <c r="S3" s="49"/>
      <c r="T3" s="25"/>
    </row>
    <row r="4" spans="1:20" ht="18" customHeight="1">
      <c r="A4" s="10"/>
      <c r="B4" s="52"/>
      <c r="C4" s="53"/>
      <c r="D4" s="53"/>
      <c r="E4" s="24" t="s">
        <v>0</v>
      </c>
      <c r="F4" s="24" t="s">
        <v>1</v>
      </c>
      <c r="G4" s="24" t="s">
        <v>2</v>
      </c>
      <c r="H4" s="24" t="s">
        <v>3</v>
      </c>
      <c r="I4" s="26" t="s">
        <v>50</v>
      </c>
      <c r="J4" s="10"/>
      <c r="K4" s="10"/>
      <c r="L4" s="52"/>
      <c r="M4" s="53"/>
      <c r="N4" s="47"/>
      <c r="O4" s="31" t="s">
        <v>0</v>
      </c>
      <c r="P4" s="31" t="s">
        <v>1</v>
      </c>
      <c r="Q4" s="31" t="s">
        <v>2</v>
      </c>
      <c r="R4" s="31" t="s">
        <v>3</v>
      </c>
      <c r="S4" s="32" t="s">
        <v>50</v>
      </c>
      <c r="T4" s="33"/>
    </row>
    <row r="5" spans="2:13" ht="10.5" customHeight="1">
      <c r="B5" s="7"/>
      <c r="C5" s="22"/>
      <c r="M5" s="34"/>
    </row>
    <row r="6" spans="2:20" ht="12" customHeight="1">
      <c r="B6" s="28" t="s">
        <v>49</v>
      </c>
      <c r="C6" s="11"/>
      <c r="D6" s="20">
        <v>0.104</v>
      </c>
      <c r="E6" s="12">
        <v>484</v>
      </c>
      <c r="F6" s="12">
        <v>825</v>
      </c>
      <c r="G6" s="12">
        <v>451</v>
      </c>
      <c r="H6" s="12">
        <v>374</v>
      </c>
      <c r="I6" s="13">
        <f>F6/D6</f>
        <v>7932.692307692308</v>
      </c>
      <c r="K6" s="2"/>
      <c r="L6" s="28" t="s">
        <v>61</v>
      </c>
      <c r="M6" s="11"/>
      <c r="N6" s="20">
        <v>0.243</v>
      </c>
      <c r="O6" s="12">
        <v>15</v>
      </c>
      <c r="P6" s="12">
        <v>54</v>
      </c>
      <c r="Q6" s="12">
        <v>26</v>
      </c>
      <c r="R6" s="12">
        <v>28</v>
      </c>
      <c r="S6" s="13">
        <f>P6/N6</f>
        <v>222.22222222222223</v>
      </c>
      <c r="T6" s="14"/>
    </row>
    <row r="7" spans="2:20" ht="12" customHeight="1">
      <c r="B7" s="29" t="s">
        <v>52</v>
      </c>
      <c r="C7" s="11"/>
      <c r="D7" s="20">
        <f>0.172+0.238</f>
        <v>0.41</v>
      </c>
      <c r="E7" s="12">
        <v>83</v>
      </c>
      <c r="F7" s="12">
        <v>145</v>
      </c>
      <c r="G7" s="12">
        <v>72</v>
      </c>
      <c r="H7" s="12">
        <v>73</v>
      </c>
      <c r="I7" s="13">
        <f aca="true" t="shared" si="0" ref="I7:I60">F7/D7</f>
        <v>353.6585365853659</v>
      </c>
      <c r="J7" s="14"/>
      <c r="K7" s="2"/>
      <c r="L7" s="28" t="s">
        <v>62</v>
      </c>
      <c r="M7" s="11"/>
      <c r="N7" s="20">
        <v>0.282</v>
      </c>
      <c r="O7" s="12">
        <v>129</v>
      </c>
      <c r="P7" s="12">
        <v>250</v>
      </c>
      <c r="Q7" s="12">
        <v>150</v>
      </c>
      <c r="R7" s="12">
        <v>100</v>
      </c>
      <c r="S7" s="13">
        <f>P7/N7</f>
        <v>886.5248226950356</v>
      </c>
      <c r="T7" s="14"/>
    </row>
    <row r="8" spans="2:19" ht="12" customHeight="1">
      <c r="B8" s="28" t="s">
        <v>4</v>
      </c>
      <c r="C8" s="11"/>
      <c r="D8" s="20">
        <v>0.165</v>
      </c>
      <c r="E8" s="12">
        <v>188</v>
      </c>
      <c r="F8" s="12">
        <v>373</v>
      </c>
      <c r="G8" s="12">
        <v>192</v>
      </c>
      <c r="H8" s="12">
        <v>181</v>
      </c>
      <c r="I8" s="13">
        <f t="shared" si="0"/>
        <v>2260.6060606060605</v>
      </c>
      <c r="J8" s="15"/>
      <c r="L8" s="28" t="s">
        <v>63</v>
      </c>
      <c r="M8" s="11"/>
      <c r="N8" s="20">
        <v>0.222</v>
      </c>
      <c r="O8" s="35">
        <v>762</v>
      </c>
      <c r="P8" s="35">
        <v>1865</v>
      </c>
      <c r="Q8" s="35">
        <v>787</v>
      </c>
      <c r="R8" s="35">
        <v>1078</v>
      </c>
      <c r="S8" s="13">
        <f>P8/N8</f>
        <v>8400.9009009009</v>
      </c>
    </row>
    <row r="9" spans="2:19" ht="12" customHeight="1">
      <c r="B9" s="28" t="s">
        <v>5</v>
      </c>
      <c r="C9" s="11"/>
      <c r="D9" s="20">
        <v>0.229</v>
      </c>
      <c r="E9" s="12">
        <v>448</v>
      </c>
      <c r="F9" s="12">
        <v>831</v>
      </c>
      <c r="G9" s="12">
        <v>442</v>
      </c>
      <c r="H9" s="12">
        <v>389</v>
      </c>
      <c r="I9" s="13">
        <f t="shared" si="0"/>
        <v>3628.8209606986898</v>
      </c>
      <c r="J9" s="14"/>
      <c r="K9" s="2"/>
      <c r="L9" s="28" t="s">
        <v>64</v>
      </c>
      <c r="M9" s="11"/>
      <c r="N9" s="20">
        <v>0.686</v>
      </c>
      <c r="O9" s="35">
        <v>151</v>
      </c>
      <c r="P9" s="35">
        <v>373</v>
      </c>
      <c r="Q9" s="35">
        <v>163</v>
      </c>
      <c r="R9" s="35">
        <v>210</v>
      </c>
      <c r="S9" s="13">
        <f aca="true" t="shared" si="1" ref="S9:S21">P9/N9</f>
        <v>543.731778425656</v>
      </c>
    </row>
    <row r="10" spans="2:19" ht="12" customHeight="1">
      <c r="B10" s="28" t="s">
        <v>6</v>
      </c>
      <c r="C10" s="11"/>
      <c r="D10" s="20">
        <v>0.1</v>
      </c>
      <c r="E10" s="12">
        <v>293</v>
      </c>
      <c r="F10" s="12">
        <v>528</v>
      </c>
      <c r="G10" s="12">
        <v>265</v>
      </c>
      <c r="H10" s="12">
        <v>263</v>
      </c>
      <c r="I10" s="13">
        <f t="shared" si="0"/>
        <v>5280</v>
      </c>
      <c r="J10" s="15"/>
      <c r="K10" s="2"/>
      <c r="L10" s="28" t="s">
        <v>65</v>
      </c>
      <c r="M10" s="11"/>
      <c r="N10" s="20">
        <v>0.259</v>
      </c>
      <c r="O10" s="35">
        <v>11</v>
      </c>
      <c r="P10" s="35">
        <v>42</v>
      </c>
      <c r="Q10" s="35">
        <v>22</v>
      </c>
      <c r="R10" s="35">
        <v>20</v>
      </c>
      <c r="S10" s="13">
        <f t="shared" si="1"/>
        <v>162.16216216216216</v>
      </c>
    </row>
    <row r="11" spans="2:19" ht="12" customHeight="1">
      <c r="B11" s="7"/>
      <c r="C11" s="22"/>
      <c r="J11" s="14"/>
      <c r="K11" s="2"/>
      <c r="L11" s="28"/>
      <c r="M11" s="11"/>
      <c r="N11" s="20"/>
      <c r="O11" s="35"/>
      <c r="P11" s="35"/>
      <c r="Q11" s="35"/>
      <c r="R11" s="35"/>
      <c r="S11" s="13"/>
    </row>
    <row r="12" spans="2:19" ht="12" customHeight="1">
      <c r="B12" s="28" t="s">
        <v>43</v>
      </c>
      <c r="C12" s="11"/>
      <c r="D12" s="20">
        <v>0.212</v>
      </c>
      <c r="E12" s="12">
        <v>71</v>
      </c>
      <c r="F12" s="12">
        <v>139</v>
      </c>
      <c r="G12" s="12">
        <v>72</v>
      </c>
      <c r="H12" s="12">
        <v>67</v>
      </c>
      <c r="I12" s="13">
        <f t="shared" si="0"/>
        <v>655.6603773584906</v>
      </c>
      <c r="J12" s="14"/>
      <c r="K12" s="2"/>
      <c r="L12" s="28" t="s">
        <v>66</v>
      </c>
      <c r="M12" s="11"/>
      <c r="N12" s="20">
        <v>0.369</v>
      </c>
      <c r="O12" s="35">
        <v>964</v>
      </c>
      <c r="P12" s="35">
        <v>2634</v>
      </c>
      <c r="Q12" s="35">
        <v>1214</v>
      </c>
      <c r="R12" s="35">
        <v>1420</v>
      </c>
      <c r="S12" s="13">
        <f t="shared" si="1"/>
        <v>7138.211382113821</v>
      </c>
    </row>
    <row r="13" spans="2:19" ht="12" customHeight="1">
      <c r="B13" s="28" t="s">
        <v>42</v>
      </c>
      <c r="C13" s="11"/>
      <c r="D13" s="20">
        <v>0.103</v>
      </c>
      <c r="E13" s="12">
        <v>97</v>
      </c>
      <c r="F13" s="12">
        <v>153</v>
      </c>
      <c r="G13" s="12">
        <v>82</v>
      </c>
      <c r="H13" s="12">
        <v>71</v>
      </c>
      <c r="I13" s="13">
        <f t="shared" si="0"/>
        <v>1485.4368932038835</v>
      </c>
      <c r="J13" s="15"/>
      <c r="K13" s="2"/>
      <c r="L13" s="28" t="s">
        <v>67</v>
      </c>
      <c r="M13" s="11"/>
      <c r="N13" s="20">
        <v>0.383</v>
      </c>
      <c r="O13" s="35">
        <v>515</v>
      </c>
      <c r="P13" s="35">
        <v>1266</v>
      </c>
      <c r="Q13" s="35">
        <v>589</v>
      </c>
      <c r="R13" s="35">
        <v>677</v>
      </c>
      <c r="S13" s="13">
        <f t="shared" si="1"/>
        <v>3305.4830287206264</v>
      </c>
    </row>
    <row r="14" spans="2:19" ht="12" customHeight="1">
      <c r="B14" s="28" t="s">
        <v>41</v>
      </c>
      <c r="C14" s="11"/>
      <c r="D14" s="20">
        <v>0.154</v>
      </c>
      <c r="E14" s="12">
        <v>360</v>
      </c>
      <c r="F14" s="12">
        <v>730</v>
      </c>
      <c r="G14" s="12">
        <v>354</v>
      </c>
      <c r="H14" s="12">
        <v>376</v>
      </c>
      <c r="I14" s="13">
        <f t="shared" si="0"/>
        <v>4740.25974025974</v>
      </c>
      <c r="J14" s="14"/>
      <c r="K14" s="2"/>
      <c r="L14" s="28" t="s">
        <v>68</v>
      </c>
      <c r="M14" s="11"/>
      <c r="N14" s="20">
        <v>0.561</v>
      </c>
      <c r="O14" s="35">
        <v>438</v>
      </c>
      <c r="P14" s="35">
        <v>1305</v>
      </c>
      <c r="Q14" s="35">
        <v>586</v>
      </c>
      <c r="R14" s="35">
        <v>719</v>
      </c>
      <c r="S14" s="13">
        <f t="shared" si="1"/>
        <v>2326.2032085561495</v>
      </c>
    </row>
    <row r="15" spans="2:19" ht="12" customHeight="1">
      <c r="B15" s="28" t="s">
        <v>40</v>
      </c>
      <c r="C15" s="11"/>
      <c r="D15" s="20">
        <v>0.21</v>
      </c>
      <c r="E15" s="12">
        <v>132</v>
      </c>
      <c r="F15" s="12">
        <v>385</v>
      </c>
      <c r="G15" s="12">
        <v>178</v>
      </c>
      <c r="H15" s="12">
        <v>207</v>
      </c>
      <c r="I15" s="13">
        <f t="shared" si="0"/>
        <v>1833.3333333333335</v>
      </c>
      <c r="J15" s="15"/>
      <c r="K15" s="2"/>
      <c r="L15" s="28" t="s">
        <v>69</v>
      </c>
      <c r="M15" s="11"/>
      <c r="N15" s="20">
        <v>0.304</v>
      </c>
      <c r="O15" s="35">
        <v>706</v>
      </c>
      <c r="P15" s="35">
        <v>1750</v>
      </c>
      <c r="Q15" s="35">
        <v>798</v>
      </c>
      <c r="R15" s="35">
        <v>952</v>
      </c>
      <c r="S15" s="13">
        <f t="shared" si="1"/>
        <v>5756.578947368421</v>
      </c>
    </row>
    <row r="16" spans="2:19" ht="12" customHeight="1">
      <c r="B16" s="28" t="s">
        <v>39</v>
      </c>
      <c r="C16" s="11"/>
      <c r="D16" s="20">
        <v>0.28</v>
      </c>
      <c r="E16" s="12">
        <v>75</v>
      </c>
      <c r="F16" s="12">
        <v>222</v>
      </c>
      <c r="G16" s="12">
        <v>107</v>
      </c>
      <c r="H16" s="12">
        <v>115</v>
      </c>
      <c r="I16" s="13">
        <f t="shared" si="0"/>
        <v>792.8571428571428</v>
      </c>
      <c r="J16" s="14"/>
      <c r="K16" s="2"/>
      <c r="L16" s="28" t="s">
        <v>70</v>
      </c>
      <c r="M16" s="11"/>
      <c r="N16" s="20">
        <v>0.226</v>
      </c>
      <c r="O16" s="35">
        <v>945</v>
      </c>
      <c r="P16" s="35">
        <v>1939</v>
      </c>
      <c r="Q16" s="35">
        <v>841</v>
      </c>
      <c r="R16" s="35">
        <v>1098</v>
      </c>
      <c r="S16" s="13">
        <f t="shared" si="1"/>
        <v>8579.646017699115</v>
      </c>
    </row>
    <row r="17" spans="2:19" ht="12" customHeight="1">
      <c r="B17" s="7"/>
      <c r="C17" s="22"/>
      <c r="J17" s="15"/>
      <c r="K17" s="2"/>
      <c r="L17" s="28"/>
      <c r="M17" s="11"/>
      <c r="N17" s="20"/>
      <c r="O17" s="35"/>
      <c r="P17" s="35"/>
      <c r="Q17" s="35"/>
      <c r="R17" s="35"/>
      <c r="S17" s="13"/>
    </row>
    <row r="18" spans="2:19" ht="12" customHeight="1">
      <c r="B18" s="28" t="s">
        <v>45</v>
      </c>
      <c r="C18" s="11"/>
      <c r="D18" s="20">
        <v>0.115</v>
      </c>
      <c r="E18" s="12">
        <v>599</v>
      </c>
      <c r="F18" s="12">
        <v>1168</v>
      </c>
      <c r="G18" s="12">
        <v>513</v>
      </c>
      <c r="H18" s="12">
        <v>655</v>
      </c>
      <c r="I18" s="13">
        <f t="shared" si="0"/>
        <v>10156.521739130434</v>
      </c>
      <c r="J18" s="15"/>
      <c r="K18" s="2"/>
      <c r="L18" s="28" t="s">
        <v>71</v>
      </c>
      <c r="M18" s="11"/>
      <c r="N18" s="20">
        <v>0.143</v>
      </c>
      <c r="O18" s="35">
        <v>556</v>
      </c>
      <c r="P18" s="35">
        <v>1438</v>
      </c>
      <c r="Q18" s="35">
        <v>634</v>
      </c>
      <c r="R18" s="35">
        <v>804</v>
      </c>
      <c r="S18" s="13">
        <f t="shared" si="1"/>
        <v>10055.944055944057</v>
      </c>
    </row>
    <row r="19" spans="2:19" ht="12" customHeight="1">
      <c r="B19" s="28" t="s">
        <v>51</v>
      </c>
      <c r="C19" s="11"/>
      <c r="D19" s="27" t="s">
        <v>57</v>
      </c>
      <c r="E19" s="12" t="s">
        <v>58</v>
      </c>
      <c r="F19" s="12" t="s">
        <v>58</v>
      </c>
      <c r="G19" s="12" t="s">
        <v>58</v>
      </c>
      <c r="H19" s="12" t="s">
        <v>58</v>
      </c>
      <c r="I19" s="12" t="s">
        <v>58</v>
      </c>
      <c r="J19" s="14"/>
      <c r="K19" s="2"/>
      <c r="L19" s="28" t="s">
        <v>72</v>
      </c>
      <c r="M19" s="11"/>
      <c r="N19" s="20">
        <v>0.179</v>
      </c>
      <c r="O19" s="35">
        <v>541</v>
      </c>
      <c r="P19" s="35">
        <v>1307</v>
      </c>
      <c r="Q19" s="35">
        <v>608</v>
      </c>
      <c r="R19" s="35">
        <v>699</v>
      </c>
      <c r="S19" s="13">
        <f t="shared" si="1"/>
        <v>7301.675977653632</v>
      </c>
    </row>
    <row r="20" spans="2:19" ht="12" customHeight="1">
      <c r="B20" s="28" t="s">
        <v>38</v>
      </c>
      <c r="C20" s="11"/>
      <c r="D20" s="20">
        <v>0.089</v>
      </c>
      <c r="E20" s="12">
        <v>186</v>
      </c>
      <c r="F20" s="12">
        <v>251</v>
      </c>
      <c r="G20" s="12">
        <v>124</v>
      </c>
      <c r="H20" s="12">
        <v>127</v>
      </c>
      <c r="I20" s="13">
        <f t="shared" si="0"/>
        <v>2820.224719101124</v>
      </c>
      <c r="J20" s="15"/>
      <c r="K20" s="2"/>
      <c r="L20" s="28" t="s">
        <v>73</v>
      </c>
      <c r="M20" s="11"/>
      <c r="N20" s="20">
        <v>0.474</v>
      </c>
      <c r="O20" s="35">
        <v>87</v>
      </c>
      <c r="P20" s="35">
        <v>195</v>
      </c>
      <c r="Q20" s="35">
        <v>67</v>
      </c>
      <c r="R20" s="35">
        <v>128</v>
      </c>
      <c r="S20" s="13">
        <f t="shared" si="1"/>
        <v>411.39240506329116</v>
      </c>
    </row>
    <row r="21" spans="2:19" ht="12" customHeight="1">
      <c r="B21" s="28" t="s">
        <v>37</v>
      </c>
      <c r="C21" s="11"/>
      <c r="D21" s="20">
        <v>0.134</v>
      </c>
      <c r="E21" s="12">
        <v>222</v>
      </c>
      <c r="F21" s="12">
        <v>362</v>
      </c>
      <c r="G21" s="12">
        <v>201</v>
      </c>
      <c r="H21" s="12">
        <v>161</v>
      </c>
      <c r="I21" s="13">
        <f t="shared" si="0"/>
        <v>2701.492537313433</v>
      </c>
      <c r="J21" s="14"/>
      <c r="K21" s="2"/>
      <c r="L21" s="30" t="s">
        <v>74</v>
      </c>
      <c r="M21" s="11"/>
      <c r="N21" s="20">
        <f>0.135+0.144</f>
        <v>0.279</v>
      </c>
      <c r="O21" s="35">
        <v>28</v>
      </c>
      <c r="P21" s="35">
        <v>58</v>
      </c>
      <c r="Q21" s="35">
        <v>30</v>
      </c>
      <c r="R21" s="35">
        <v>28</v>
      </c>
      <c r="S21" s="13">
        <f t="shared" si="1"/>
        <v>207.8853046594982</v>
      </c>
    </row>
    <row r="22" spans="2:19" ht="12" customHeight="1">
      <c r="B22" s="28" t="s">
        <v>36</v>
      </c>
      <c r="C22" s="11"/>
      <c r="D22" s="20">
        <v>0.164</v>
      </c>
      <c r="E22" s="12">
        <v>314</v>
      </c>
      <c r="F22" s="12">
        <v>799</v>
      </c>
      <c r="G22" s="12">
        <v>419</v>
      </c>
      <c r="H22" s="12">
        <v>380</v>
      </c>
      <c r="I22" s="13">
        <f t="shared" si="0"/>
        <v>4871.951219512195</v>
      </c>
      <c r="J22" s="15"/>
      <c r="K22" s="2"/>
      <c r="L22" s="28" t="s">
        <v>75</v>
      </c>
      <c r="M22" s="11"/>
      <c r="N22" s="27" t="s">
        <v>76</v>
      </c>
      <c r="O22" s="12" t="s">
        <v>77</v>
      </c>
      <c r="P22" s="12" t="s">
        <v>77</v>
      </c>
      <c r="Q22" s="12" t="s">
        <v>77</v>
      </c>
      <c r="R22" s="12" t="s">
        <v>77</v>
      </c>
      <c r="S22" s="12" t="s">
        <v>77</v>
      </c>
    </row>
    <row r="23" spans="2:19" ht="12" customHeight="1">
      <c r="B23" s="7"/>
      <c r="C23" s="22"/>
      <c r="J23" s="14"/>
      <c r="K23" s="2"/>
      <c r="L23" s="28"/>
      <c r="M23" s="11"/>
      <c r="N23" s="20"/>
      <c r="O23" s="12"/>
      <c r="P23" s="12"/>
      <c r="Q23" s="12"/>
      <c r="R23" s="12"/>
      <c r="S23" s="12"/>
    </row>
    <row r="24" spans="2:19" ht="12" customHeight="1">
      <c r="B24" s="28" t="s">
        <v>35</v>
      </c>
      <c r="C24" s="11"/>
      <c r="D24" s="20">
        <v>0.132</v>
      </c>
      <c r="E24" s="12">
        <v>214</v>
      </c>
      <c r="F24" s="12">
        <v>394</v>
      </c>
      <c r="G24" s="12">
        <v>196</v>
      </c>
      <c r="H24" s="12">
        <v>198</v>
      </c>
      <c r="I24" s="13">
        <f t="shared" si="0"/>
        <v>2984.8484848484845</v>
      </c>
      <c r="J24" s="14"/>
      <c r="K24" s="2"/>
      <c r="L24" s="28" t="s">
        <v>78</v>
      </c>
      <c r="M24" s="11"/>
      <c r="N24" s="20">
        <v>0.096</v>
      </c>
      <c r="O24" s="12">
        <v>326</v>
      </c>
      <c r="P24" s="12">
        <v>692</v>
      </c>
      <c r="Q24" s="12">
        <v>311</v>
      </c>
      <c r="R24" s="12">
        <v>381</v>
      </c>
      <c r="S24" s="13">
        <f>P24/N24</f>
        <v>7208.333333333333</v>
      </c>
    </row>
    <row r="25" spans="2:19" ht="12" customHeight="1">
      <c r="B25" s="28" t="s">
        <v>34</v>
      </c>
      <c r="C25" s="11"/>
      <c r="D25" s="20">
        <v>0.103</v>
      </c>
      <c r="E25" s="12">
        <v>189</v>
      </c>
      <c r="F25" s="12">
        <v>350</v>
      </c>
      <c r="G25" s="12">
        <v>157</v>
      </c>
      <c r="H25" s="12">
        <v>193</v>
      </c>
      <c r="I25" s="13">
        <f t="shared" si="0"/>
        <v>3398.0582524271845</v>
      </c>
      <c r="J25" s="15"/>
      <c r="K25" s="2"/>
      <c r="L25" s="28" t="s">
        <v>79</v>
      </c>
      <c r="M25" s="11"/>
      <c r="N25" s="20">
        <v>0.07</v>
      </c>
      <c r="O25" s="12">
        <v>348</v>
      </c>
      <c r="P25" s="12">
        <v>631</v>
      </c>
      <c r="Q25" s="12">
        <v>257</v>
      </c>
      <c r="R25" s="12">
        <v>374</v>
      </c>
      <c r="S25" s="13">
        <f>P25/N25</f>
        <v>9014.285714285714</v>
      </c>
    </row>
    <row r="26" spans="2:19" ht="12" customHeight="1">
      <c r="B26" s="28" t="s">
        <v>33</v>
      </c>
      <c r="C26" s="11"/>
      <c r="D26" s="20">
        <v>0.079</v>
      </c>
      <c r="E26" s="12">
        <v>275</v>
      </c>
      <c r="F26" s="12">
        <v>629</v>
      </c>
      <c r="G26" s="12">
        <v>296</v>
      </c>
      <c r="H26" s="12">
        <v>333</v>
      </c>
      <c r="I26" s="13">
        <f t="shared" si="0"/>
        <v>7962.025316455696</v>
      </c>
      <c r="J26" s="14"/>
      <c r="K26" s="2"/>
      <c r="L26" s="28" t="s">
        <v>80</v>
      </c>
      <c r="M26" s="11"/>
      <c r="N26" s="20">
        <v>0.076</v>
      </c>
      <c r="O26" s="12">
        <v>254</v>
      </c>
      <c r="P26" s="12">
        <v>504</v>
      </c>
      <c r="Q26" s="12">
        <v>225</v>
      </c>
      <c r="R26" s="12">
        <v>279</v>
      </c>
      <c r="S26" s="13">
        <f>P26/N26</f>
        <v>6631.578947368421</v>
      </c>
    </row>
    <row r="27" spans="2:13" ht="12" customHeight="1">
      <c r="B27" s="28" t="s">
        <v>32</v>
      </c>
      <c r="C27" s="11"/>
      <c r="D27" s="20">
        <v>0.126</v>
      </c>
      <c r="E27" s="12">
        <v>42</v>
      </c>
      <c r="F27" s="12">
        <v>124</v>
      </c>
      <c r="G27" s="12">
        <v>64</v>
      </c>
      <c r="H27" s="12">
        <v>60</v>
      </c>
      <c r="I27" s="13">
        <f t="shared" si="0"/>
        <v>984.1269841269841</v>
      </c>
      <c r="J27" s="15"/>
      <c r="K27" s="2"/>
      <c r="L27" s="7"/>
      <c r="M27" s="22"/>
    </row>
    <row r="28" spans="2:19" ht="12" customHeight="1">
      <c r="B28" s="28" t="s">
        <v>31</v>
      </c>
      <c r="C28" s="11"/>
      <c r="D28" s="20">
        <v>0.154</v>
      </c>
      <c r="E28" s="12">
        <v>22</v>
      </c>
      <c r="F28" s="12">
        <v>67</v>
      </c>
      <c r="G28" s="12">
        <v>33</v>
      </c>
      <c r="H28" s="12">
        <v>34</v>
      </c>
      <c r="I28" s="13">
        <f t="shared" si="0"/>
        <v>435.06493506493507</v>
      </c>
      <c r="J28" s="14"/>
      <c r="K28" s="2"/>
      <c r="L28" s="28" t="s">
        <v>81</v>
      </c>
      <c r="M28" s="11"/>
      <c r="N28" s="20"/>
      <c r="O28" s="35">
        <v>203</v>
      </c>
      <c r="P28" s="35">
        <v>680</v>
      </c>
      <c r="Q28" s="35">
        <v>327</v>
      </c>
      <c r="R28" s="35">
        <v>353</v>
      </c>
      <c r="S28" s="13"/>
    </row>
    <row r="29" spans="2:19" ht="12" customHeight="1">
      <c r="B29" s="7"/>
      <c r="C29" s="22"/>
      <c r="J29" s="15"/>
      <c r="K29" s="2"/>
      <c r="L29" s="28" t="s">
        <v>82</v>
      </c>
      <c r="M29" s="11"/>
      <c r="N29" s="20"/>
      <c r="O29" s="35">
        <v>124</v>
      </c>
      <c r="P29" s="35">
        <v>422</v>
      </c>
      <c r="Q29" s="35">
        <v>190</v>
      </c>
      <c r="R29" s="35">
        <v>232</v>
      </c>
      <c r="S29" s="13"/>
    </row>
    <row r="30" spans="2:19" ht="12" customHeight="1">
      <c r="B30" s="28" t="s">
        <v>30</v>
      </c>
      <c r="C30" s="11"/>
      <c r="D30" s="20">
        <v>0.159</v>
      </c>
      <c r="E30" s="12">
        <v>266</v>
      </c>
      <c r="F30" s="12">
        <v>667</v>
      </c>
      <c r="G30" s="12">
        <v>325</v>
      </c>
      <c r="H30" s="12">
        <v>342</v>
      </c>
      <c r="I30" s="13">
        <f t="shared" si="0"/>
        <v>4194.968553459119</v>
      </c>
      <c r="J30" s="15"/>
      <c r="K30" s="2"/>
      <c r="L30" s="28" t="s">
        <v>83</v>
      </c>
      <c r="M30" s="11"/>
      <c r="N30" s="20"/>
      <c r="O30" s="35">
        <v>167</v>
      </c>
      <c r="P30" s="35">
        <v>482</v>
      </c>
      <c r="Q30" s="35">
        <v>224</v>
      </c>
      <c r="R30" s="35">
        <v>258</v>
      </c>
      <c r="S30" s="13"/>
    </row>
    <row r="31" spans="2:19" ht="12" customHeight="1">
      <c r="B31" s="28" t="s">
        <v>46</v>
      </c>
      <c r="C31" s="11"/>
      <c r="D31" s="20">
        <v>0.1</v>
      </c>
      <c r="E31" s="12">
        <v>6</v>
      </c>
      <c r="F31" s="12">
        <v>19</v>
      </c>
      <c r="G31" s="12">
        <v>7</v>
      </c>
      <c r="H31" s="12">
        <v>12</v>
      </c>
      <c r="I31" s="13">
        <f t="shared" si="0"/>
        <v>190</v>
      </c>
      <c r="J31" s="14"/>
      <c r="K31" s="2"/>
      <c r="L31" s="28" t="s">
        <v>84</v>
      </c>
      <c r="M31" s="11"/>
      <c r="N31" s="20"/>
      <c r="O31" s="35">
        <v>751</v>
      </c>
      <c r="P31" s="35">
        <v>2151</v>
      </c>
      <c r="Q31" s="35">
        <v>996</v>
      </c>
      <c r="R31" s="35">
        <v>1155</v>
      </c>
      <c r="S31" s="13"/>
    </row>
    <row r="32" spans="2:19" ht="12" customHeight="1">
      <c r="B32" s="28" t="s">
        <v>29</v>
      </c>
      <c r="C32" s="11"/>
      <c r="D32" s="20">
        <v>0.134</v>
      </c>
      <c r="E32" s="12">
        <v>308</v>
      </c>
      <c r="F32" s="12">
        <v>732</v>
      </c>
      <c r="G32" s="12">
        <v>361</v>
      </c>
      <c r="H32" s="12">
        <v>371</v>
      </c>
      <c r="I32" s="13">
        <f t="shared" si="0"/>
        <v>5462.686567164179</v>
      </c>
      <c r="J32" s="15"/>
      <c r="K32" s="2"/>
      <c r="L32" s="28" t="s">
        <v>85</v>
      </c>
      <c r="M32" s="11"/>
      <c r="N32" s="20"/>
      <c r="O32" s="35">
        <v>346</v>
      </c>
      <c r="P32" s="35">
        <v>1037</v>
      </c>
      <c r="Q32" s="35">
        <v>498</v>
      </c>
      <c r="R32" s="35">
        <v>539</v>
      </c>
      <c r="S32" s="13"/>
    </row>
    <row r="33" spans="2:19" ht="12" customHeight="1">
      <c r="B33" s="28" t="s">
        <v>28</v>
      </c>
      <c r="C33" s="11"/>
      <c r="D33" s="20">
        <v>0.102</v>
      </c>
      <c r="E33" s="12">
        <v>122</v>
      </c>
      <c r="F33" s="12">
        <v>332</v>
      </c>
      <c r="G33" s="12">
        <v>147</v>
      </c>
      <c r="H33" s="12">
        <v>185</v>
      </c>
      <c r="I33" s="13">
        <f t="shared" si="0"/>
        <v>3254.901960784314</v>
      </c>
      <c r="J33" s="14"/>
      <c r="K33" s="2"/>
      <c r="L33" s="28" t="s">
        <v>86</v>
      </c>
      <c r="M33" s="11"/>
      <c r="N33" s="20"/>
      <c r="O33" s="35">
        <v>135</v>
      </c>
      <c r="P33" s="35">
        <v>346</v>
      </c>
      <c r="Q33" s="35">
        <v>146</v>
      </c>
      <c r="R33" s="35">
        <v>200</v>
      </c>
      <c r="S33" s="13"/>
    </row>
    <row r="34" spans="2:19" ht="12" customHeight="1">
      <c r="B34" s="28" t="s">
        <v>47</v>
      </c>
      <c r="C34" s="11"/>
      <c r="D34" s="20">
        <v>0.068</v>
      </c>
      <c r="E34" s="12">
        <v>60</v>
      </c>
      <c r="F34" s="12">
        <v>83</v>
      </c>
      <c r="G34" s="12">
        <v>43</v>
      </c>
      <c r="H34" s="12">
        <v>40</v>
      </c>
      <c r="I34" s="13">
        <f t="shared" si="0"/>
        <v>1220.5882352941176</v>
      </c>
      <c r="J34" s="15"/>
      <c r="K34" s="36"/>
      <c r="L34" s="28" t="s">
        <v>87</v>
      </c>
      <c r="M34" s="11"/>
      <c r="N34" s="20"/>
      <c r="O34" s="35">
        <v>61</v>
      </c>
      <c r="P34" s="35">
        <v>163</v>
      </c>
      <c r="Q34" s="35">
        <v>73</v>
      </c>
      <c r="R34" s="35">
        <v>90</v>
      </c>
      <c r="S34" s="13"/>
    </row>
    <row r="35" spans="2:19" ht="12" customHeight="1">
      <c r="B35" s="7"/>
      <c r="C35" s="22"/>
      <c r="J35" s="15"/>
      <c r="K35" s="2"/>
      <c r="L35" s="28" t="s">
        <v>88</v>
      </c>
      <c r="M35" s="11"/>
      <c r="N35" s="20"/>
      <c r="O35" s="35">
        <v>349</v>
      </c>
      <c r="P35" s="35">
        <v>1060</v>
      </c>
      <c r="Q35" s="35">
        <v>499</v>
      </c>
      <c r="R35" s="35">
        <v>561</v>
      </c>
      <c r="S35" s="13"/>
    </row>
    <row r="36" spans="2:19" ht="12" customHeight="1">
      <c r="B36" s="28" t="s">
        <v>27</v>
      </c>
      <c r="C36" s="11"/>
      <c r="D36" s="20">
        <v>0.116</v>
      </c>
      <c r="E36" s="12">
        <v>142</v>
      </c>
      <c r="F36" s="12">
        <v>335</v>
      </c>
      <c r="G36" s="12">
        <v>167</v>
      </c>
      <c r="H36" s="12">
        <v>168</v>
      </c>
      <c r="I36" s="13">
        <f t="shared" si="0"/>
        <v>2887.9310344827586</v>
      </c>
      <c r="J36" s="14"/>
      <c r="K36" s="2"/>
      <c r="L36" s="28" t="s">
        <v>89</v>
      </c>
      <c r="M36" s="11"/>
      <c r="N36" s="20"/>
      <c r="O36" s="35">
        <v>187</v>
      </c>
      <c r="P36" s="35">
        <v>545</v>
      </c>
      <c r="Q36" s="35">
        <v>259</v>
      </c>
      <c r="R36" s="35">
        <v>286</v>
      </c>
      <c r="S36" s="13"/>
    </row>
    <row r="37" spans="2:19" ht="12" customHeight="1">
      <c r="B37" s="28" t="s">
        <v>26</v>
      </c>
      <c r="C37" s="11"/>
      <c r="D37" s="20">
        <v>0.263</v>
      </c>
      <c r="E37" s="12">
        <v>9</v>
      </c>
      <c r="F37" s="12">
        <v>23</v>
      </c>
      <c r="G37" s="12">
        <v>11</v>
      </c>
      <c r="H37" s="12">
        <v>12</v>
      </c>
      <c r="I37" s="13">
        <f t="shared" si="0"/>
        <v>87.45247148288973</v>
      </c>
      <c r="J37" s="15"/>
      <c r="K37" s="2"/>
      <c r="L37" s="28" t="s">
        <v>90</v>
      </c>
      <c r="M37" s="11"/>
      <c r="N37" s="20"/>
      <c r="O37" s="35">
        <v>701</v>
      </c>
      <c r="P37" s="35">
        <v>2096</v>
      </c>
      <c r="Q37" s="35">
        <v>1002</v>
      </c>
      <c r="R37" s="35">
        <v>1094</v>
      </c>
      <c r="S37" s="13"/>
    </row>
    <row r="38" spans="2:19" ht="12" customHeight="1">
      <c r="B38" s="28" t="s">
        <v>25</v>
      </c>
      <c r="C38" s="11"/>
      <c r="D38" s="20">
        <v>0.157</v>
      </c>
      <c r="E38" s="12">
        <v>23</v>
      </c>
      <c r="F38" s="12">
        <v>65</v>
      </c>
      <c r="G38" s="12">
        <v>28</v>
      </c>
      <c r="H38" s="12">
        <v>37</v>
      </c>
      <c r="I38" s="13">
        <f t="shared" si="0"/>
        <v>414.0127388535032</v>
      </c>
      <c r="J38" s="14"/>
      <c r="K38" s="2"/>
      <c r="L38" s="7"/>
      <c r="M38" s="22"/>
      <c r="N38" s="37">
        <v>20.49</v>
      </c>
      <c r="S38" s="38">
        <f>SUM(P28:P50)/N38</f>
        <v>836.7008296730113</v>
      </c>
    </row>
    <row r="39" spans="2:19" ht="12" customHeight="1">
      <c r="B39" s="28" t="s">
        <v>48</v>
      </c>
      <c r="C39" s="11"/>
      <c r="D39" s="20">
        <v>0.123</v>
      </c>
      <c r="E39" s="12">
        <v>64</v>
      </c>
      <c r="F39" s="12">
        <v>157</v>
      </c>
      <c r="G39" s="12">
        <v>73</v>
      </c>
      <c r="H39" s="12">
        <v>84</v>
      </c>
      <c r="I39" s="13">
        <f t="shared" si="0"/>
        <v>1276.4227642276423</v>
      </c>
      <c r="J39" s="14"/>
      <c r="K39" s="2"/>
      <c r="L39" s="28" t="s">
        <v>91</v>
      </c>
      <c r="M39" s="11"/>
      <c r="N39" s="20"/>
      <c r="O39" s="35">
        <v>549</v>
      </c>
      <c r="P39" s="35">
        <v>1588</v>
      </c>
      <c r="Q39" s="35">
        <v>743</v>
      </c>
      <c r="R39" s="35">
        <v>845</v>
      </c>
      <c r="S39" s="13"/>
    </row>
    <row r="40" spans="2:18" ht="12" customHeight="1">
      <c r="B40" s="28" t="s">
        <v>24</v>
      </c>
      <c r="C40" s="11"/>
      <c r="D40" s="20">
        <v>0.064</v>
      </c>
      <c r="E40" s="12">
        <v>254</v>
      </c>
      <c r="F40" s="12">
        <v>729</v>
      </c>
      <c r="G40" s="12">
        <v>349</v>
      </c>
      <c r="H40" s="12">
        <v>380</v>
      </c>
      <c r="I40" s="13">
        <f t="shared" si="0"/>
        <v>11390.625</v>
      </c>
      <c r="J40" s="15"/>
      <c r="K40" s="2"/>
      <c r="L40" s="28" t="s">
        <v>92</v>
      </c>
      <c r="M40" s="11"/>
      <c r="O40" s="35">
        <v>101</v>
      </c>
      <c r="P40" s="35">
        <v>316</v>
      </c>
      <c r="Q40" s="35">
        <v>147</v>
      </c>
      <c r="R40" s="35">
        <v>169</v>
      </c>
    </row>
    <row r="41" spans="2:19" ht="12" customHeight="1">
      <c r="B41" s="7"/>
      <c r="C41" s="22"/>
      <c r="J41" s="14"/>
      <c r="K41" s="2"/>
      <c r="L41" s="28" t="s">
        <v>93</v>
      </c>
      <c r="M41" s="11"/>
      <c r="N41" s="20"/>
      <c r="O41" s="35">
        <v>421</v>
      </c>
      <c r="P41" s="35">
        <v>1165</v>
      </c>
      <c r="Q41" s="35">
        <v>537</v>
      </c>
      <c r="R41" s="35">
        <v>628</v>
      </c>
      <c r="S41" s="13"/>
    </row>
    <row r="42" spans="2:19" ht="12" customHeight="1">
      <c r="B42" s="28" t="s">
        <v>23</v>
      </c>
      <c r="C42" s="11"/>
      <c r="D42" s="20">
        <v>0.177</v>
      </c>
      <c r="E42" s="12">
        <v>400</v>
      </c>
      <c r="F42" s="12">
        <v>1072</v>
      </c>
      <c r="G42" s="12">
        <v>525</v>
      </c>
      <c r="H42" s="12">
        <v>547</v>
      </c>
      <c r="I42" s="13">
        <f t="shared" si="0"/>
        <v>6056.497175141243</v>
      </c>
      <c r="J42" s="15"/>
      <c r="K42" s="2"/>
      <c r="L42" s="28" t="s">
        <v>94</v>
      </c>
      <c r="M42" s="11"/>
      <c r="N42" s="20"/>
      <c r="O42" s="35">
        <v>115</v>
      </c>
      <c r="P42" s="35">
        <v>431</v>
      </c>
      <c r="Q42" s="35">
        <v>212</v>
      </c>
      <c r="R42" s="35">
        <v>219</v>
      </c>
      <c r="S42" s="13"/>
    </row>
    <row r="43" spans="2:19" ht="12" customHeight="1">
      <c r="B43" s="28" t="s">
        <v>22</v>
      </c>
      <c r="C43" s="11"/>
      <c r="D43" s="20">
        <v>0.123</v>
      </c>
      <c r="E43" s="12">
        <v>597</v>
      </c>
      <c r="F43" s="12">
        <v>1485</v>
      </c>
      <c r="G43" s="12">
        <v>635</v>
      </c>
      <c r="H43" s="12">
        <v>850</v>
      </c>
      <c r="I43" s="13">
        <f t="shared" si="0"/>
        <v>12073.170731707318</v>
      </c>
      <c r="J43" s="14"/>
      <c r="K43" s="2"/>
      <c r="L43" s="28" t="s">
        <v>95</v>
      </c>
      <c r="M43" s="11"/>
      <c r="N43" s="20"/>
      <c r="O43" s="35">
        <v>6</v>
      </c>
      <c r="P43" s="35">
        <v>13</v>
      </c>
      <c r="Q43" s="35">
        <v>6</v>
      </c>
      <c r="R43" s="35">
        <v>7</v>
      </c>
      <c r="S43" s="13"/>
    </row>
    <row r="44" spans="2:19" ht="12" customHeight="1">
      <c r="B44" s="28" t="s">
        <v>21</v>
      </c>
      <c r="C44" s="11"/>
      <c r="D44" s="20">
        <v>0.144</v>
      </c>
      <c r="E44" s="12">
        <v>346</v>
      </c>
      <c r="F44" s="12">
        <v>911</v>
      </c>
      <c r="G44" s="12">
        <v>425</v>
      </c>
      <c r="H44" s="12">
        <v>486</v>
      </c>
      <c r="I44" s="13">
        <f t="shared" si="0"/>
        <v>6326.38888888889</v>
      </c>
      <c r="J44" s="15"/>
      <c r="K44" s="2"/>
      <c r="L44" s="28" t="s">
        <v>96</v>
      </c>
      <c r="M44" s="11"/>
      <c r="N44" s="20"/>
      <c r="O44" s="35">
        <v>61</v>
      </c>
      <c r="P44" s="35">
        <v>264</v>
      </c>
      <c r="Q44" s="35">
        <v>86</v>
      </c>
      <c r="R44" s="35">
        <v>178</v>
      </c>
      <c r="S44" s="13"/>
    </row>
    <row r="45" spans="2:19" ht="12" customHeight="1">
      <c r="B45" s="28" t="s">
        <v>20</v>
      </c>
      <c r="C45" s="11"/>
      <c r="D45" s="20">
        <v>0.205</v>
      </c>
      <c r="E45" s="12">
        <v>589</v>
      </c>
      <c r="F45" s="12">
        <v>1634</v>
      </c>
      <c r="G45" s="12">
        <v>803</v>
      </c>
      <c r="H45" s="12">
        <v>831</v>
      </c>
      <c r="I45" s="13">
        <f t="shared" si="0"/>
        <v>7970.731707317073</v>
      </c>
      <c r="J45" s="14"/>
      <c r="K45" s="2"/>
      <c r="L45" s="28" t="s">
        <v>97</v>
      </c>
      <c r="M45" s="11"/>
      <c r="N45" s="20"/>
      <c r="O45" s="35">
        <v>830</v>
      </c>
      <c r="P45" s="35">
        <v>2348</v>
      </c>
      <c r="Q45" s="35">
        <v>1130</v>
      </c>
      <c r="R45" s="35">
        <v>1218</v>
      </c>
      <c r="S45" s="13"/>
    </row>
    <row r="46" spans="2:19" ht="12" customHeight="1">
      <c r="B46" s="28" t="s">
        <v>19</v>
      </c>
      <c r="C46" s="11"/>
      <c r="D46" s="20">
        <v>0.228</v>
      </c>
      <c r="E46" s="12">
        <v>424</v>
      </c>
      <c r="F46" s="12">
        <v>1089</v>
      </c>
      <c r="G46" s="12">
        <v>492</v>
      </c>
      <c r="H46" s="12">
        <v>597</v>
      </c>
      <c r="I46" s="13">
        <f t="shared" si="0"/>
        <v>4776.315789473684</v>
      </c>
      <c r="J46" s="15"/>
      <c r="K46" s="2"/>
      <c r="L46" s="28" t="s">
        <v>98</v>
      </c>
      <c r="M46" s="11"/>
      <c r="N46" s="20"/>
      <c r="O46" s="35">
        <v>214</v>
      </c>
      <c r="P46" s="35">
        <v>632</v>
      </c>
      <c r="Q46" s="35">
        <v>301</v>
      </c>
      <c r="R46" s="35">
        <v>331</v>
      </c>
      <c r="S46" s="13"/>
    </row>
    <row r="47" spans="2:19" ht="12" customHeight="1">
      <c r="B47" s="7"/>
      <c r="C47" s="22"/>
      <c r="J47" s="14"/>
      <c r="K47" s="2"/>
      <c r="L47" s="28" t="s">
        <v>99</v>
      </c>
      <c r="M47" s="11"/>
      <c r="N47" s="20"/>
      <c r="O47" s="35">
        <v>32</v>
      </c>
      <c r="P47" s="35">
        <v>99</v>
      </c>
      <c r="Q47" s="35">
        <v>41</v>
      </c>
      <c r="R47" s="35">
        <v>58</v>
      </c>
      <c r="S47" s="13"/>
    </row>
    <row r="48" spans="2:19" ht="12" customHeight="1">
      <c r="B48" s="28" t="s">
        <v>18</v>
      </c>
      <c r="C48" s="11"/>
      <c r="D48" s="20">
        <v>0.183</v>
      </c>
      <c r="E48" s="12">
        <v>563</v>
      </c>
      <c r="F48" s="12">
        <v>1489</v>
      </c>
      <c r="G48" s="12">
        <v>733</v>
      </c>
      <c r="H48" s="12">
        <v>756</v>
      </c>
      <c r="I48" s="13">
        <f t="shared" si="0"/>
        <v>8136.6120218579235</v>
      </c>
      <c r="J48" s="15"/>
      <c r="K48" s="2"/>
      <c r="L48" s="28" t="s">
        <v>100</v>
      </c>
      <c r="M48" s="11"/>
      <c r="N48" s="20"/>
      <c r="O48" s="35">
        <v>127</v>
      </c>
      <c r="P48" s="35">
        <v>388</v>
      </c>
      <c r="Q48" s="35">
        <v>179</v>
      </c>
      <c r="R48" s="35">
        <v>209</v>
      </c>
      <c r="S48" s="13"/>
    </row>
    <row r="49" spans="2:19" ht="12" customHeight="1">
      <c r="B49" s="28" t="s">
        <v>17</v>
      </c>
      <c r="C49" s="11"/>
      <c r="D49" s="20">
        <v>0.175</v>
      </c>
      <c r="E49" s="12">
        <v>296</v>
      </c>
      <c r="F49" s="12">
        <v>795</v>
      </c>
      <c r="G49" s="12">
        <v>385</v>
      </c>
      <c r="H49" s="12">
        <v>410</v>
      </c>
      <c r="I49" s="13">
        <f t="shared" si="0"/>
        <v>4542.857142857143</v>
      </c>
      <c r="J49" s="15"/>
      <c r="K49" s="2"/>
      <c r="L49" s="28" t="s">
        <v>101</v>
      </c>
      <c r="M49" s="22"/>
      <c r="O49" s="12" t="s">
        <v>102</v>
      </c>
      <c r="P49" s="12" t="s">
        <v>102</v>
      </c>
      <c r="Q49" s="12" t="s">
        <v>102</v>
      </c>
      <c r="R49" s="12" t="s">
        <v>102</v>
      </c>
      <c r="S49" s="13"/>
    </row>
    <row r="50" spans="2:19" ht="12" customHeight="1">
      <c r="B50" s="28" t="s">
        <v>16</v>
      </c>
      <c r="C50" s="11"/>
      <c r="D50" s="20">
        <v>0.134</v>
      </c>
      <c r="E50" s="12">
        <v>225</v>
      </c>
      <c r="F50" s="12">
        <v>613</v>
      </c>
      <c r="G50" s="12">
        <v>300</v>
      </c>
      <c r="H50" s="12">
        <v>313</v>
      </c>
      <c r="I50" s="13">
        <f t="shared" si="0"/>
        <v>4574.626865671641</v>
      </c>
      <c r="J50" s="14"/>
      <c r="K50" s="2"/>
      <c r="L50" s="28" t="s">
        <v>103</v>
      </c>
      <c r="M50" s="11"/>
      <c r="N50" s="20"/>
      <c r="O50" s="35">
        <v>307</v>
      </c>
      <c r="P50" s="35">
        <v>918</v>
      </c>
      <c r="Q50" s="35">
        <v>421</v>
      </c>
      <c r="R50" s="35">
        <v>497</v>
      </c>
      <c r="S50" s="13"/>
    </row>
    <row r="51" spans="2:13" ht="12" customHeight="1">
      <c r="B51" s="28" t="s">
        <v>15</v>
      </c>
      <c r="C51" s="11"/>
      <c r="D51" s="20">
        <v>0.122</v>
      </c>
      <c r="E51" s="12">
        <v>173</v>
      </c>
      <c r="F51" s="12">
        <v>425</v>
      </c>
      <c r="G51" s="12">
        <v>203</v>
      </c>
      <c r="H51" s="12">
        <v>222</v>
      </c>
      <c r="I51" s="13">
        <f t="shared" si="0"/>
        <v>3483.6065573770493</v>
      </c>
      <c r="J51" s="15"/>
      <c r="K51" s="2"/>
      <c r="L51" s="7"/>
      <c r="M51" s="22"/>
    </row>
    <row r="52" spans="2:19" ht="12" customHeight="1">
      <c r="B52" s="28" t="s">
        <v>14</v>
      </c>
      <c r="C52" s="11"/>
      <c r="D52" s="20">
        <v>0.193</v>
      </c>
      <c r="E52" s="12">
        <v>162</v>
      </c>
      <c r="F52" s="12">
        <v>482</v>
      </c>
      <c r="G52" s="12">
        <v>221</v>
      </c>
      <c r="H52" s="12">
        <v>261</v>
      </c>
      <c r="I52" s="13">
        <f t="shared" si="0"/>
        <v>2497.4093264248704</v>
      </c>
      <c r="J52" s="14"/>
      <c r="K52" s="2"/>
      <c r="L52" s="28" t="s">
        <v>104</v>
      </c>
      <c r="M52" s="11"/>
      <c r="N52" s="20"/>
      <c r="O52" s="35">
        <v>107</v>
      </c>
      <c r="P52" s="35">
        <v>286</v>
      </c>
      <c r="Q52" s="35">
        <v>136</v>
      </c>
      <c r="R52" s="35">
        <v>150</v>
      </c>
      <c r="S52" s="13"/>
    </row>
    <row r="53" spans="2:19" ht="12" customHeight="1">
      <c r="B53" s="7"/>
      <c r="C53" s="22"/>
      <c r="J53" s="14"/>
      <c r="K53" s="2"/>
      <c r="L53" s="28" t="s">
        <v>105</v>
      </c>
      <c r="M53" s="11"/>
      <c r="N53" s="20"/>
      <c r="O53" s="35">
        <v>154</v>
      </c>
      <c r="P53" s="35">
        <v>506</v>
      </c>
      <c r="Q53" s="35">
        <v>227</v>
      </c>
      <c r="R53" s="35">
        <v>279</v>
      </c>
      <c r="S53" s="13"/>
    </row>
    <row r="54" spans="2:19" ht="12" customHeight="1">
      <c r="B54" s="28" t="s">
        <v>13</v>
      </c>
      <c r="C54" s="11"/>
      <c r="D54" s="20">
        <v>0.444</v>
      </c>
      <c r="E54" s="12">
        <v>341</v>
      </c>
      <c r="F54" s="12">
        <v>863</v>
      </c>
      <c r="G54" s="12">
        <v>484</v>
      </c>
      <c r="H54" s="12">
        <v>379</v>
      </c>
      <c r="I54" s="13">
        <f t="shared" si="0"/>
        <v>1943.6936936936936</v>
      </c>
      <c r="J54" s="15"/>
      <c r="K54" s="2"/>
      <c r="L54" s="28" t="s">
        <v>106</v>
      </c>
      <c r="M54" s="11"/>
      <c r="N54" s="20"/>
      <c r="O54" s="35">
        <v>184</v>
      </c>
      <c r="P54" s="35">
        <v>586</v>
      </c>
      <c r="Q54" s="35">
        <v>268</v>
      </c>
      <c r="R54" s="35">
        <v>318</v>
      </c>
      <c r="S54" s="13"/>
    </row>
    <row r="55" spans="2:19" ht="12" customHeight="1">
      <c r="B55" s="28" t="s">
        <v>12</v>
      </c>
      <c r="C55" s="11"/>
      <c r="D55" s="20">
        <v>0.171</v>
      </c>
      <c r="E55" s="12">
        <v>437</v>
      </c>
      <c r="F55" s="12">
        <v>1067</v>
      </c>
      <c r="G55" s="12">
        <v>499</v>
      </c>
      <c r="H55" s="12">
        <v>568</v>
      </c>
      <c r="I55" s="13">
        <f t="shared" si="0"/>
        <v>6239.766081871345</v>
      </c>
      <c r="J55" s="14"/>
      <c r="K55" s="2"/>
      <c r="L55" s="28" t="s">
        <v>107</v>
      </c>
      <c r="M55" s="11"/>
      <c r="N55" s="20"/>
      <c r="O55" s="35">
        <v>263</v>
      </c>
      <c r="P55" s="35">
        <v>752</v>
      </c>
      <c r="Q55" s="35">
        <v>350</v>
      </c>
      <c r="R55" s="35">
        <v>402</v>
      </c>
      <c r="S55" s="13"/>
    </row>
    <row r="56" spans="2:19" ht="12" customHeight="1">
      <c r="B56" s="28" t="s">
        <v>11</v>
      </c>
      <c r="C56" s="11"/>
      <c r="D56" s="20">
        <v>0.287</v>
      </c>
      <c r="E56" s="12">
        <v>290</v>
      </c>
      <c r="F56" s="12">
        <v>746</v>
      </c>
      <c r="G56" s="12">
        <v>370</v>
      </c>
      <c r="H56" s="12">
        <v>376</v>
      </c>
      <c r="I56" s="13">
        <f t="shared" si="0"/>
        <v>2599.303135888502</v>
      </c>
      <c r="J56" s="15"/>
      <c r="K56" s="2"/>
      <c r="L56" s="28" t="s">
        <v>108</v>
      </c>
      <c r="M56" s="11"/>
      <c r="N56" s="20"/>
      <c r="O56" s="35">
        <v>264</v>
      </c>
      <c r="P56" s="35">
        <v>855</v>
      </c>
      <c r="Q56" s="35">
        <v>406</v>
      </c>
      <c r="R56" s="35">
        <v>449</v>
      </c>
      <c r="S56" s="13"/>
    </row>
    <row r="57" spans="2:19" ht="12" customHeight="1">
      <c r="B57" s="28" t="s">
        <v>10</v>
      </c>
      <c r="C57" s="11"/>
      <c r="D57" s="20">
        <v>0.463</v>
      </c>
      <c r="E57" s="12">
        <v>303</v>
      </c>
      <c r="F57" s="12">
        <v>798</v>
      </c>
      <c r="G57" s="12">
        <v>372</v>
      </c>
      <c r="H57" s="12">
        <v>426</v>
      </c>
      <c r="I57" s="13">
        <f t="shared" si="0"/>
        <v>1723.5421166306694</v>
      </c>
      <c r="J57" s="14"/>
      <c r="K57" s="2"/>
      <c r="L57" s="28"/>
      <c r="M57" s="11"/>
      <c r="N57" s="20"/>
      <c r="O57" s="35"/>
      <c r="P57" s="35"/>
      <c r="Q57" s="35"/>
      <c r="R57" s="35"/>
      <c r="S57" s="13"/>
    </row>
    <row r="58" spans="2:19" ht="12" customHeight="1">
      <c r="B58" s="28" t="s">
        <v>9</v>
      </c>
      <c r="C58" s="11"/>
      <c r="D58" s="20">
        <v>0.222</v>
      </c>
      <c r="E58" s="12">
        <v>274</v>
      </c>
      <c r="F58" s="12">
        <v>694</v>
      </c>
      <c r="G58" s="12">
        <v>350</v>
      </c>
      <c r="H58" s="12">
        <v>344</v>
      </c>
      <c r="I58" s="13">
        <f t="shared" si="0"/>
        <v>3126.126126126126</v>
      </c>
      <c r="J58" s="15"/>
      <c r="K58" s="2"/>
      <c r="L58" s="28" t="s">
        <v>109</v>
      </c>
      <c r="M58" s="11"/>
      <c r="N58" s="20"/>
      <c r="O58" s="35">
        <v>303</v>
      </c>
      <c r="P58" s="35">
        <v>950</v>
      </c>
      <c r="Q58" s="35">
        <v>430</v>
      </c>
      <c r="R58" s="35">
        <v>520</v>
      </c>
      <c r="S58" s="13"/>
    </row>
    <row r="59" spans="2:19" ht="12" customHeight="1">
      <c r="B59" s="7"/>
      <c r="C59" s="22"/>
      <c r="J59" s="14"/>
      <c r="K59" s="36"/>
      <c r="L59" s="28" t="s">
        <v>110</v>
      </c>
      <c r="M59" s="11"/>
      <c r="N59" s="20"/>
      <c r="O59" s="35">
        <v>318</v>
      </c>
      <c r="P59" s="35">
        <v>991</v>
      </c>
      <c r="Q59" s="35">
        <v>493</v>
      </c>
      <c r="R59" s="35">
        <v>498</v>
      </c>
      <c r="S59" s="13"/>
    </row>
    <row r="60" spans="2:19" ht="12" customHeight="1">
      <c r="B60" s="30" t="s">
        <v>54</v>
      </c>
      <c r="C60" s="11"/>
      <c r="D60" s="20">
        <f>0.319+0.193</f>
        <v>0.512</v>
      </c>
      <c r="E60" s="12">
        <v>126</v>
      </c>
      <c r="F60" s="12">
        <v>396</v>
      </c>
      <c r="G60" s="12">
        <v>194</v>
      </c>
      <c r="H60" s="12">
        <v>202</v>
      </c>
      <c r="I60" s="13">
        <f t="shared" si="0"/>
        <v>773.4375</v>
      </c>
      <c r="J60" s="14"/>
      <c r="K60" s="2"/>
      <c r="L60" s="28" t="s">
        <v>111</v>
      </c>
      <c r="M60" s="11"/>
      <c r="N60" s="37">
        <v>17.58</v>
      </c>
      <c r="O60" s="35">
        <v>195</v>
      </c>
      <c r="P60" s="35">
        <v>588</v>
      </c>
      <c r="Q60" s="35">
        <v>281</v>
      </c>
      <c r="R60" s="35">
        <v>307</v>
      </c>
      <c r="S60" s="38">
        <f>(SUM(P52:P61)+6100)/N60</f>
        <v>689.476678043231</v>
      </c>
    </row>
    <row r="61" spans="2:19" ht="12" customHeight="1">
      <c r="B61" s="28" t="s">
        <v>53</v>
      </c>
      <c r="C61" s="11"/>
      <c r="D61" s="27" t="s">
        <v>59</v>
      </c>
      <c r="E61" s="12" t="s">
        <v>60</v>
      </c>
      <c r="F61" s="12" t="s">
        <v>60</v>
      </c>
      <c r="G61" s="12" t="s">
        <v>60</v>
      </c>
      <c r="H61" s="12" t="s">
        <v>60</v>
      </c>
      <c r="I61" s="12" t="s">
        <v>60</v>
      </c>
      <c r="J61" s="14"/>
      <c r="K61" s="2"/>
      <c r="L61" s="28" t="s">
        <v>112</v>
      </c>
      <c r="M61" s="11"/>
      <c r="N61" s="20"/>
      <c r="O61" s="35">
        <v>152</v>
      </c>
      <c r="P61" s="35">
        <v>507</v>
      </c>
      <c r="Q61" s="35">
        <v>244</v>
      </c>
      <c r="R61" s="35">
        <v>263</v>
      </c>
      <c r="S61" s="13"/>
    </row>
    <row r="62" spans="1:20" ht="10.5" customHeight="1" thickBot="1">
      <c r="A62" s="8"/>
      <c r="B62" s="4"/>
      <c r="C62" s="16"/>
      <c r="D62" s="23"/>
      <c r="E62" s="17"/>
      <c r="F62" s="17"/>
      <c r="G62" s="17"/>
      <c r="H62" s="17"/>
      <c r="I62" s="18"/>
      <c r="J62" s="17"/>
      <c r="K62" s="17"/>
      <c r="L62" s="8"/>
      <c r="M62" s="39"/>
      <c r="N62" s="8"/>
      <c r="O62" s="8"/>
      <c r="P62" s="8"/>
      <c r="Q62" s="8"/>
      <c r="R62" s="8"/>
      <c r="S62" s="8"/>
      <c r="T62" s="8"/>
    </row>
    <row r="63" spans="1:20" s="40" customFormat="1" ht="12" customHeight="1">
      <c r="A63" s="40" t="s">
        <v>114</v>
      </c>
      <c r="B63" s="41"/>
      <c r="C63" s="42"/>
      <c r="D63" s="20"/>
      <c r="E63" s="43"/>
      <c r="F63" s="43"/>
      <c r="G63" s="43"/>
      <c r="H63" s="43"/>
      <c r="I63" s="44"/>
      <c r="J63" s="44"/>
      <c r="K63" s="15"/>
      <c r="L63" s="45" t="s">
        <v>113</v>
      </c>
      <c r="M63" s="45"/>
      <c r="N63" s="45"/>
      <c r="O63" s="45"/>
      <c r="P63" s="45"/>
      <c r="Q63" s="45"/>
      <c r="R63" s="45"/>
      <c r="S63" s="45"/>
      <c r="T63" s="45"/>
    </row>
    <row r="64" spans="1:20" s="40" customFormat="1" ht="12" customHeight="1">
      <c r="A64" s="40" t="s">
        <v>116</v>
      </c>
      <c r="B64" s="41"/>
      <c r="C64" s="42"/>
      <c r="D64" s="21"/>
      <c r="E64" s="43"/>
      <c r="F64" s="43"/>
      <c r="G64" s="43"/>
      <c r="H64" s="43"/>
      <c r="I64" s="44"/>
      <c r="J64" s="44"/>
      <c r="K64" s="15"/>
      <c r="L64" s="40" t="s">
        <v>115</v>
      </c>
      <c r="M64" s="45"/>
      <c r="N64" s="45"/>
      <c r="O64" s="45"/>
      <c r="P64" s="45"/>
      <c r="Q64" s="45"/>
      <c r="R64" s="45"/>
      <c r="S64" s="45"/>
      <c r="T64" s="45"/>
    </row>
    <row r="65" spans="1:11" s="40" customFormat="1" ht="12" customHeight="1">
      <c r="A65" s="40" t="s">
        <v>55</v>
      </c>
      <c r="B65" s="41"/>
      <c r="C65" s="42"/>
      <c r="D65" s="21"/>
      <c r="E65" s="43"/>
      <c r="F65" s="43"/>
      <c r="G65" s="43"/>
      <c r="H65" s="43"/>
      <c r="I65" s="44"/>
      <c r="J65" s="44"/>
      <c r="K65" s="42"/>
    </row>
    <row r="66" spans="2:10" ht="13.5">
      <c r="B66" s="3"/>
      <c r="C66" s="19"/>
      <c r="D66" s="20"/>
      <c r="E66" s="12"/>
      <c r="F66" s="12"/>
      <c r="G66" s="12"/>
      <c r="H66" s="12"/>
      <c r="I66" s="13"/>
      <c r="J66" s="14"/>
    </row>
    <row r="67" spans="2:9" ht="13.5">
      <c r="B67" s="3"/>
      <c r="C67" s="19"/>
      <c r="D67" s="21"/>
      <c r="E67" s="12"/>
      <c r="F67" s="12"/>
      <c r="G67" s="12"/>
      <c r="H67" s="12"/>
      <c r="I67" s="13"/>
    </row>
  </sheetData>
  <sheetProtection/>
  <mergeCells count="6">
    <mergeCell ref="N3:N4"/>
    <mergeCell ref="O3:S3"/>
    <mergeCell ref="B3:C4"/>
    <mergeCell ref="D3:D4"/>
    <mergeCell ref="E3:I3"/>
    <mergeCell ref="L3:M4"/>
  </mergeCells>
  <printOptions/>
  <pageMargins left="0.5905511811023623" right="0.5905511811023623" top="0.7086614173228347" bottom="0.1968503937007874" header="0.5118110236220472" footer="0.5118110236220472"/>
  <pageSetup horizontalDpi="300" verticalDpi="300" orientation="portrait" paperSize="9" r:id="rId2"/>
  <ignoredErrors>
    <ignoredError sqref="D6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荻野善明</dc:creator>
  <cp:keywords/>
  <dc:description/>
  <cp:lastModifiedBy>C14003</cp:lastModifiedBy>
  <cp:lastPrinted>2017-02-13T09:41:38Z</cp:lastPrinted>
  <dcterms:created xsi:type="dcterms:W3CDTF">2001-06-14T05:07:00Z</dcterms:created>
  <dcterms:modified xsi:type="dcterms:W3CDTF">2020-01-16T04:15:15Z</dcterms:modified>
  <cp:category/>
  <cp:version/>
  <cp:contentType/>
  <cp:contentStatus/>
</cp:coreProperties>
</file>