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114837\Desktop\★ZEB化\★筑邦市民センター\R8_初年度「ZEB化設計」\01 実施伺\★決裁用\"/>
    </mc:Choice>
  </mc:AlternateContent>
  <xr:revisionPtr revIDLastSave="0" documentId="13_ncr:1_{FC39DCE6-DD70-49B9-83AF-86526C0FA8C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必要書類" sheetId="6" r:id="rId1"/>
    <sheet name="照明" sheetId="1" r:id="rId2"/>
    <sheet name="空調（室外機）" sheetId="8" r:id="rId3"/>
    <sheet name="空調（室内機）" sheetId="9" r:id="rId4"/>
    <sheet name="換気" sheetId="10" r:id="rId5"/>
    <sheet name="ポンプ" sheetId="11" r:id="rId6"/>
    <sheet name="給湯" sheetId="12" r:id="rId7"/>
    <sheet name="Sheet1" sheetId="13" r:id="rId8"/>
  </sheets>
  <definedNames>
    <definedName name="_xlnm.Print_Area" localSheetId="5">ポンプ!$A$1:$N$16</definedName>
    <definedName name="_xlnm.Print_Area" localSheetId="4">換気!$A$1:$N$20</definedName>
    <definedName name="_xlnm.Print_Area" localSheetId="6">給湯!$A$1:$N$16</definedName>
    <definedName name="_xlnm.Print_Area" localSheetId="2">'空調（室外機）'!$A$1:$R$16</definedName>
    <definedName name="_xlnm.Print_Area" localSheetId="3">'空調（室内機）'!$A$1:$O$17</definedName>
    <definedName name="_xlnm.Print_Area" localSheetId="1">照明!$A$1:$P$16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9" l="1"/>
  <c r="H13" i="9"/>
  <c r="I12" i="9"/>
  <c r="H12" i="9"/>
  <c r="I11" i="9"/>
  <c r="H11" i="9"/>
  <c r="I10" i="9"/>
  <c r="H10" i="9"/>
  <c r="H9" i="9"/>
  <c r="I9" i="9"/>
  <c r="I8" i="9"/>
  <c r="H8" i="9"/>
  <c r="I7" i="9"/>
  <c r="H7" i="9"/>
  <c r="I6" i="9"/>
  <c r="H6" i="9"/>
  <c r="H8" i="1" l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I24" i="1" s="1"/>
  <c r="H25" i="1"/>
  <c r="I25" i="1" s="1"/>
  <c r="H26" i="1"/>
  <c r="I26" i="1" s="1"/>
  <c r="H27" i="1"/>
  <c r="I27" i="1" s="1"/>
  <c r="H28" i="1"/>
  <c r="I28" i="1" s="1"/>
  <c r="I29" i="1"/>
  <c r="I30" i="1"/>
  <c r="H31" i="1"/>
  <c r="I31" i="1" s="1"/>
  <c r="I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67" i="1"/>
  <c r="I67" i="1" s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8" i="1" l="1"/>
  <c r="F7" i="1"/>
  <c r="H6" i="1"/>
  <c r="I6" i="1" s="1"/>
  <c r="F6" i="1"/>
  <c r="H7" i="1"/>
  <c r="I7" i="1" s="1"/>
</calcChain>
</file>

<file path=xl/sharedStrings.xml><?xml version="1.0" encoding="utf-8"?>
<sst xmlns="http://schemas.openxmlformats.org/spreadsheetml/2006/main" count="439" uniqueCount="218">
  <si>
    <t>階</t>
    <rPh sb="0" eb="1">
      <t>カイ</t>
    </rPh>
    <phoneticPr fontId="2"/>
  </si>
  <si>
    <t>部屋名称</t>
    <rPh sb="0" eb="2">
      <t>ヘヤ</t>
    </rPh>
    <rPh sb="2" eb="4">
      <t>メイショウ</t>
    </rPh>
    <phoneticPr fontId="2"/>
  </si>
  <si>
    <t>1階</t>
    <rPh sb="1" eb="2">
      <t>カイ</t>
    </rPh>
    <phoneticPr fontId="2"/>
  </si>
  <si>
    <t>備考</t>
    <rPh sb="0" eb="2">
      <t>ビコウ</t>
    </rPh>
    <phoneticPr fontId="2"/>
  </si>
  <si>
    <t>機械図面</t>
    <rPh sb="0" eb="2">
      <t>キカイ</t>
    </rPh>
    <rPh sb="2" eb="4">
      <t>ズメン</t>
    </rPh>
    <phoneticPr fontId="2"/>
  </si>
  <si>
    <t>建築図面</t>
    <rPh sb="0" eb="4">
      <t>ケンチクズメン</t>
    </rPh>
    <phoneticPr fontId="2"/>
  </si>
  <si>
    <t>電気図面</t>
    <rPh sb="0" eb="2">
      <t>デンキ</t>
    </rPh>
    <rPh sb="2" eb="4">
      <t>ズメン</t>
    </rPh>
    <phoneticPr fontId="2"/>
  </si>
  <si>
    <t>構造計算書</t>
    <rPh sb="0" eb="5">
      <t>コウゾウケイサンショ</t>
    </rPh>
    <phoneticPr fontId="2"/>
  </si>
  <si>
    <t>換気扇種類</t>
    <rPh sb="0" eb="3">
      <t>カンキセン</t>
    </rPh>
    <rPh sb="3" eb="5">
      <t>シュルイ</t>
    </rPh>
    <phoneticPr fontId="2"/>
  </si>
  <si>
    <t>天井扇</t>
    <rPh sb="0" eb="2">
      <t>テンジョウ</t>
    </rPh>
    <phoneticPr fontId="2"/>
  </si>
  <si>
    <t>※用意できた施設のみ</t>
    <rPh sb="1" eb="3">
      <t>ヨウイ</t>
    </rPh>
    <rPh sb="6" eb="8">
      <t>シセツ</t>
    </rPh>
    <phoneticPr fontId="2"/>
  </si>
  <si>
    <t>照明器具種類</t>
    <rPh sb="0" eb="2">
      <t>ショウメイ</t>
    </rPh>
    <rPh sb="2" eb="4">
      <t>キグ</t>
    </rPh>
    <rPh sb="4" eb="6">
      <t>シュルイ</t>
    </rPh>
    <phoneticPr fontId="2"/>
  </si>
  <si>
    <t>その他</t>
    <rPh sb="2" eb="3">
      <t>タ</t>
    </rPh>
    <phoneticPr fontId="2"/>
  </si>
  <si>
    <t>建物名称</t>
    <rPh sb="0" eb="2">
      <t>タテモノ</t>
    </rPh>
    <rPh sb="2" eb="4">
      <t>メイショウ</t>
    </rPh>
    <phoneticPr fontId="2"/>
  </si>
  <si>
    <t>照明制御等</t>
    <rPh sb="0" eb="2">
      <t>ショウメイ</t>
    </rPh>
    <rPh sb="2" eb="4">
      <t>セイギョ</t>
    </rPh>
    <rPh sb="4" eb="5">
      <t>トウ</t>
    </rPh>
    <phoneticPr fontId="2"/>
  </si>
  <si>
    <t>1階</t>
    <rPh sb="1" eb="2">
      <t>カイ</t>
    </rPh>
    <phoneticPr fontId="2"/>
  </si>
  <si>
    <t>調光
機能</t>
    <rPh sb="0" eb="1">
      <t>チョウ</t>
    </rPh>
    <rPh sb="1" eb="2">
      <t>ヒカリ</t>
    </rPh>
    <rPh sb="3" eb="5">
      <t>キノウ</t>
    </rPh>
    <phoneticPr fontId="2"/>
  </si>
  <si>
    <t>人感
センサ</t>
    <rPh sb="0" eb="2">
      <t>ジンカン</t>
    </rPh>
    <phoneticPr fontId="2"/>
  </si>
  <si>
    <t>照度
センサ</t>
    <rPh sb="0" eb="2">
      <t>ショウド</t>
    </rPh>
    <phoneticPr fontId="2"/>
  </si>
  <si>
    <t>設置
台数
（台）</t>
    <rPh sb="0" eb="2">
      <t>セッチ</t>
    </rPh>
    <rPh sb="3" eb="5">
      <t>ダイスウ</t>
    </rPh>
    <rPh sb="7" eb="8">
      <t>ダイ</t>
    </rPh>
    <phoneticPr fontId="2"/>
  </si>
  <si>
    <t>消費
電力
（w/台）</t>
    <rPh sb="0" eb="2">
      <t>ショウヒ</t>
    </rPh>
    <rPh sb="3" eb="5">
      <t>デンリョク</t>
    </rPh>
    <phoneticPr fontId="2"/>
  </si>
  <si>
    <t>使用
時間
（ｈ/年）</t>
    <rPh sb="0" eb="2">
      <t>シヨウ</t>
    </rPh>
    <rPh sb="3" eb="5">
      <t>ジカン</t>
    </rPh>
    <phoneticPr fontId="2"/>
  </si>
  <si>
    <t>照明器具リスト</t>
    <rPh sb="0" eb="2">
      <t>ショウメイ</t>
    </rPh>
    <rPh sb="2" eb="4">
      <t>キグ</t>
    </rPh>
    <phoneticPr fontId="2"/>
  </si>
  <si>
    <t>管理
番号</t>
    <rPh sb="0" eb="2">
      <t>カンリ</t>
    </rPh>
    <rPh sb="3" eb="5">
      <t>バンゴウ</t>
    </rPh>
    <phoneticPr fontId="2"/>
  </si>
  <si>
    <t>空調種類</t>
    <rPh sb="0" eb="2">
      <t>クウチョウ</t>
    </rPh>
    <rPh sb="2" eb="4">
      <t>シュルイ</t>
    </rPh>
    <phoneticPr fontId="2"/>
  </si>
  <si>
    <t>型番</t>
    <rPh sb="0" eb="2">
      <t>カタバン</t>
    </rPh>
    <phoneticPr fontId="2"/>
  </si>
  <si>
    <t>メーカー</t>
    <phoneticPr fontId="2"/>
  </si>
  <si>
    <t>空調能力</t>
    <rPh sb="0" eb="2">
      <t>クウチョウ</t>
    </rPh>
    <rPh sb="2" eb="4">
      <t>ノウリョク</t>
    </rPh>
    <phoneticPr fontId="2"/>
  </si>
  <si>
    <t>冷房</t>
    <rPh sb="0" eb="2">
      <t>レイボウ</t>
    </rPh>
    <phoneticPr fontId="2"/>
  </si>
  <si>
    <t>暖房</t>
    <rPh sb="0" eb="2">
      <t>ダンボウ</t>
    </rPh>
    <phoneticPr fontId="2"/>
  </si>
  <si>
    <t>（kw）</t>
    <phoneticPr fontId="2"/>
  </si>
  <si>
    <t>消費電力</t>
    <rPh sb="0" eb="2">
      <t>ショウヒ</t>
    </rPh>
    <rPh sb="2" eb="4">
      <t>デンリョク</t>
    </rPh>
    <phoneticPr fontId="2"/>
  </si>
  <si>
    <t>燃料消費量</t>
    <rPh sb="0" eb="2">
      <t>ネンリョウ</t>
    </rPh>
    <rPh sb="2" eb="5">
      <t>ショウヒリョウ</t>
    </rPh>
    <phoneticPr fontId="2"/>
  </si>
  <si>
    <t>種類</t>
    <rPh sb="0" eb="2">
      <t>シュルイ</t>
    </rPh>
    <phoneticPr fontId="2"/>
  </si>
  <si>
    <t>単位</t>
    <rPh sb="0" eb="2">
      <t>タンイ</t>
    </rPh>
    <phoneticPr fontId="2"/>
  </si>
  <si>
    <t>運転時間</t>
    <rPh sb="0" eb="2">
      <t>ウンテン</t>
    </rPh>
    <rPh sb="2" eb="4">
      <t>ジカン</t>
    </rPh>
    <phoneticPr fontId="2"/>
  </si>
  <si>
    <t>（kw）</t>
    <phoneticPr fontId="2"/>
  </si>
  <si>
    <t>特殊
要因</t>
    <rPh sb="0" eb="2">
      <t>トクシュ</t>
    </rPh>
    <rPh sb="3" eb="5">
      <t>ヨウイン</t>
    </rPh>
    <phoneticPr fontId="2"/>
  </si>
  <si>
    <t>換気扇型番</t>
    <rPh sb="0" eb="3">
      <t>カンキセン</t>
    </rPh>
    <rPh sb="3" eb="5">
      <t>カタバン</t>
    </rPh>
    <phoneticPr fontId="2"/>
  </si>
  <si>
    <t>消費電力
（kw）</t>
    <rPh sb="0" eb="2">
      <t>ショウヒ</t>
    </rPh>
    <rPh sb="2" eb="4">
      <t>デンリョク</t>
    </rPh>
    <phoneticPr fontId="2"/>
  </si>
  <si>
    <t>換気量
（m3/h）</t>
    <rPh sb="0" eb="3">
      <t>カンキリョウ</t>
    </rPh>
    <phoneticPr fontId="2"/>
  </si>
  <si>
    <t>運転時間
（h/年）</t>
    <rPh sb="0" eb="2">
      <t>ウンテン</t>
    </rPh>
    <rPh sb="2" eb="4">
      <t>ジカン</t>
    </rPh>
    <rPh sb="8" eb="9">
      <t>ネン</t>
    </rPh>
    <phoneticPr fontId="2"/>
  </si>
  <si>
    <t>付加機能</t>
    <rPh sb="0" eb="2">
      <t>フカ</t>
    </rPh>
    <rPh sb="2" eb="4">
      <t>キノウ</t>
    </rPh>
    <phoneticPr fontId="2"/>
  </si>
  <si>
    <t>CO2
センサ</t>
    <phoneticPr fontId="2"/>
  </si>
  <si>
    <t>人感
センサ</t>
    <rPh sb="0" eb="1">
      <t>ヒト</t>
    </rPh>
    <rPh sb="1" eb="2">
      <t>カン</t>
    </rPh>
    <phoneticPr fontId="2"/>
  </si>
  <si>
    <t>その他</t>
    <rPh sb="2" eb="3">
      <t>タ</t>
    </rPh>
    <phoneticPr fontId="2"/>
  </si>
  <si>
    <t>空調設備（室外機）リスト</t>
    <rPh sb="0" eb="2">
      <t>クウチョウ</t>
    </rPh>
    <rPh sb="2" eb="4">
      <t>セツビ</t>
    </rPh>
    <rPh sb="5" eb="8">
      <t>シツガイキ</t>
    </rPh>
    <phoneticPr fontId="2"/>
  </si>
  <si>
    <t>空調設備（室内機）リスト</t>
    <rPh sb="0" eb="2">
      <t>クウチョウ</t>
    </rPh>
    <rPh sb="2" eb="4">
      <t>セツビ</t>
    </rPh>
    <rPh sb="5" eb="7">
      <t>シツナイ</t>
    </rPh>
    <rPh sb="7" eb="8">
      <t>キ</t>
    </rPh>
    <phoneticPr fontId="2"/>
  </si>
  <si>
    <t>換気設備</t>
    <rPh sb="0" eb="2">
      <t>カンキ</t>
    </rPh>
    <rPh sb="2" eb="4">
      <t>セツビ</t>
    </rPh>
    <phoneticPr fontId="2"/>
  </si>
  <si>
    <t>ポンプ種類</t>
    <rPh sb="3" eb="5">
      <t>シュルイ</t>
    </rPh>
    <phoneticPr fontId="2"/>
  </si>
  <si>
    <t>流量
（m3/h）</t>
    <rPh sb="0" eb="2">
      <t>リュウリョウ</t>
    </rPh>
    <phoneticPr fontId="2"/>
  </si>
  <si>
    <t>交互
運転</t>
    <phoneticPr fontId="2"/>
  </si>
  <si>
    <t>台数
制御</t>
    <phoneticPr fontId="2"/>
  </si>
  <si>
    <t>イン
バーター</t>
    <phoneticPr fontId="2"/>
  </si>
  <si>
    <t>ポンプ類リスト</t>
    <rPh sb="3" eb="4">
      <t>ルイ</t>
    </rPh>
    <phoneticPr fontId="2"/>
  </si>
  <si>
    <t>給湯器種類</t>
    <rPh sb="0" eb="3">
      <t>キュウトウキ</t>
    </rPh>
    <rPh sb="3" eb="5">
      <t>シュルイ</t>
    </rPh>
    <phoneticPr fontId="2"/>
  </si>
  <si>
    <t>給湯器型番</t>
    <rPh sb="0" eb="3">
      <t>キュウトウキ</t>
    </rPh>
    <rPh sb="3" eb="5">
      <t>カタバン</t>
    </rPh>
    <phoneticPr fontId="2"/>
  </si>
  <si>
    <t>給湯能力
（kw）</t>
    <rPh sb="0" eb="2">
      <t>キュウトウ</t>
    </rPh>
    <rPh sb="2" eb="4">
      <t>ノウリョク</t>
    </rPh>
    <phoneticPr fontId="2"/>
  </si>
  <si>
    <t>燃料
消費量</t>
    <rPh sb="0" eb="2">
      <t>ネンリョウ</t>
    </rPh>
    <rPh sb="3" eb="6">
      <t>ショウヒリョウ</t>
    </rPh>
    <phoneticPr fontId="2"/>
  </si>
  <si>
    <t>燃料</t>
    <rPh sb="0" eb="2">
      <t>ネンリョウ</t>
    </rPh>
    <phoneticPr fontId="2"/>
  </si>
  <si>
    <t>台数制御</t>
    <rPh sb="0" eb="2">
      <t>ダイスウ</t>
    </rPh>
    <rPh sb="2" eb="4">
      <t>セイギョ</t>
    </rPh>
    <phoneticPr fontId="2"/>
  </si>
  <si>
    <t>給湯器リスト</t>
    <rPh sb="0" eb="2">
      <t>キュウトウ</t>
    </rPh>
    <rPh sb="2" eb="3">
      <t>キ</t>
    </rPh>
    <phoneticPr fontId="2"/>
  </si>
  <si>
    <t>室外機
管理番号</t>
    <rPh sb="0" eb="3">
      <t>シツガイキ</t>
    </rPh>
    <rPh sb="4" eb="6">
      <t>カンリ</t>
    </rPh>
    <rPh sb="6" eb="8">
      <t>バンゴウ</t>
    </rPh>
    <phoneticPr fontId="2"/>
  </si>
  <si>
    <t>運転
時間
（h/年）</t>
    <rPh sb="0" eb="2">
      <t>ウンテン</t>
    </rPh>
    <rPh sb="3" eb="5">
      <t>ジカン</t>
    </rPh>
    <rPh sb="9" eb="10">
      <t>ネン</t>
    </rPh>
    <phoneticPr fontId="2"/>
  </si>
  <si>
    <t>消費
電力
（kw）</t>
    <rPh sb="0" eb="2">
      <t>ショウヒ</t>
    </rPh>
    <rPh sb="3" eb="5">
      <t>デンリョク</t>
    </rPh>
    <phoneticPr fontId="2"/>
  </si>
  <si>
    <t>太陽光発電</t>
    <rPh sb="0" eb="2">
      <t>タイヨウ</t>
    </rPh>
    <rPh sb="2" eb="3">
      <t>ヒカリ</t>
    </rPh>
    <rPh sb="3" eb="5">
      <t>ハツデン</t>
    </rPh>
    <phoneticPr fontId="2"/>
  </si>
  <si>
    <t>風力発電</t>
    <rPh sb="0" eb="2">
      <t>フウリョク</t>
    </rPh>
    <rPh sb="2" eb="4">
      <t>ハツデン</t>
    </rPh>
    <phoneticPr fontId="2"/>
  </si>
  <si>
    <t>室内機種類</t>
    <rPh sb="0" eb="2">
      <t>シツナイ</t>
    </rPh>
    <rPh sb="2" eb="3">
      <t>キ</t>
    </rPh>
    <rPh sb="3" eb="5">
      <t>シュルイ</t>
    </rPh>
    <phoneticPr fontId="2"/>
  </si>
  <si>
    <t>分類・内容</t>
    <rPh sb="0" eb="2">
      <t>ブンルイ</t>
    </rPh>
    <rPh sb="3" eb="5">
      <t>ナイヨウ</t>
    </rPh>
    <phoneticPr fontId="2"/>
  </si>
  <si>
    <t>竣工図（なければ設計図）
床面積求積図、立面図、詳細断面図、仕上表、建具表、建具図</t>
    <rPh sb="0" eb="2">
      <t>シュンコウ</t>
    </rPh>
    <rPh sb="2" eb="3">
      <t>ズ</t>
    </rPh>
    <rPh sb="8" eb="11">
      <t>セッケイズ</t>
    </rPh>
    <phoneticPr fontId="2"/>
  </si>
  <si>
    <t>竣工図（なければ設計図）
空調、換気、給湯の機器表、配置図、系統図</t>
    <rPh sb="0" eb="2">
      <t>シュンコウ</t>
    </rPh>
    <rPh sb="2" eb="3">
      <t>ズ</t>
    </rPh>
    <rPh sb="8" eb="11">
      <t>セッケイズ</t>
    </rPh>
    <phoneticPr fontId="2"/>
  </si>
  <si>
    <t>竣工図（なければ設計図）
照明の機器表、配置図、電気系統図</t>
    <rPh sb="0" eb="2">
      <t>シュンコウ</t>
    </rPh>
    <rPh sb="2" eb="3">
      <t>ズ</t>
    </rPh>
    <rPh sb="8" eb="11">
      <t>セッケイズ</t>
    </rPh>
    <phoneticPr fontId="2"/>
  </si>
  <si>
    <t>施設エネルギー使用量</t>
    <rPh sb="0" eb="2">
      <t>シセツ</t>
    </rPh>
    <rPh sb="7" eb="10">
      <t>シヨウリョウ</t>
    </rPh>
    <phoneticPr fontId="2"/>
  </si>
  <si>
    <t>直近３ヵ年分
電気、ガス、その他燃料、水</t>
    <rPh sb="0" eb="2">
      <t>チョッキン</t>
    </rPh>
    <rPh sb="4" eb="5">
      <t>ネン</t>
    </rPh>
    <rPh sb="5" eb="6">
      <t>ブン</t>
    </rPh>
    <rPh sb="7" eb="9">
      <t>デンキ</t>
    </rPh>
    <rPh sb="15" eb="16">
      <t>タ</t>
    </rPh>
    <rPh sb="16" eb="18">
      <t>ネンリョウ</t>
    </rPh>
    <rPh sb="19" eb="20">
      <t>ミズ</t>
    </rPh>
    <phoneticPr fontId="2"/>
  </si>
  <si>
    <t>準備書類等</t>
    <rPh sb="0" eb="2">
      <t>ジュンビ</t>
    </rPh>
    <rPh sb="2" eb="4">
      <t>ショルイ</t>
    </rPh>
    <rPh sb="4" eb="5">
      <t>トウ</t>
    </rPh>
    <phoneticPr fontId="2"/>
  </si>
  <si>
    <t>仕様書</t>
    <rPh sb="0" eb="2">
      <t>シヨウ</t>
    </rPh>
    <rPh sb="2" eb="3">
      <t>ショ</t>
    </rPh>
    <phoneticPr fontId="2"/>
  </si>
  <si>
    <t>エレベーター</t>
    <phoneticPr fontId="2"/>
  </si>
  <si>
    <t>コージェネレーション</t>
    <phoneticPr fontId="2"/>
  </si>
  <si>
    <t>ロビー</t>
    <phoneticPr fontId="2"/>
  </si>
  <si>
    <t>図面表記</t>
    <rPh sb="0" eb="2">
      <t>ズメン</t>
    </rPh>
    <rPh sb="2" eb="4">
      <t>ヒョウキ</t>
    </rPh>
    <phoneticPr fontId="2"/>
  </si>
  <si>
    <t>ポーチ</t>
    <phoneticPr fontId="2"/>
  </si>
  <si>
    <t>消費
電力
トータル</t>
    <rPh sb="0" eb="2">
      <t>ショウヒ</t>
    </rPh>
    <rPh sb="3" eb="5">
      <t>デンリョク</t>
    </rPh>
    <phoneticPr fontId="2"/>
  </si>
  <si>
    <t>更新</t>
    <rPh sb="0" eb="2">
      <t>コウシン</t>
    </rPh>
    <phoneticPr fontId="2"/>
  </si>
  <si>
    <t>LED</t>
    <phoneticPr fontId="2"/>
  </si>
  <si>
    <t>HF45W-1</t>
    <phoneticPr fontId="2"/>
  </si>
  <si>
    <t>A45</t>
    <phoneticPr fontId="2"/>
  </si>
  <si>
    <t>B21</t>
    <phoneticPr fontId="2"/>
  </si>
  <si>
    <t>B22</t>
    <phoneticPr fontId="2"/>
  </si>
  <si>
    <t>B41</t>
    <phoneticPr fontId="2"/>
  </si>
  <si>
    <t>B42</t>
    <phoneticPr fontId="2"/>
  </si>
  <si>
    <t>C21</t>
    <phoneticPr fontId="2"/>
  </si>
  <si>
    <t>C41</t>
    <phoneticPr fontId="2"/>
  </si>
  <si>
    <t>C41W</t>
    <phoneticPr fontId="2"/>
  </si>
  <si>
    <t>D55</t>
    <phoneticPr fontId="2"/>
  </si>
  <si>
    <t>E22</t>
    <phoneticPr fontId="2"/>
  </si>
  <si>
    <t>F21</t>
    <phoneticPr fontId="2"/>
  </si>
  <si>
    <t>G18</t>
    <phoneticPr fontId="2"/>
  </si>
  <si>
    <t>H18</t>
    <phoneticPr fontId="2"/>
  </si>
  <si>
    <t>I300</t>
    <phoneticPr fontId="2"/>
  </si>
  <si>
    <t>J25</t>
    <phoneticPr fontId="2"/>
  </si>
  <si>
    <t>K200</t>
    <phoneticPr fontId="2"/>
  </si>
  <si>
    <t>L21</t>
    <phoneticPr fontId="2"/>
  </si>
  <si>
    <t>M21</t>
    <phoneticPr fontId="2"/>
  </si>
  <si>
    <t>N13</t>
    <phoneticPr fontId="2"/>
  </si>
  <si>
    <t>N30</t>
    <phoneticPr fontId="2"/>
  </si>
  <si>
    <t>筑邦市民センター</t>
    <rPh sb="0" eb="2">
      <t>チクホウ</t>
    </rPh>
    <rPh sb="2" eb="4">
      <t>シミン</t>
    </rPh>
    <phoneticPr fontId="2"/>
  </si>
  <si>
    <t>H18</t>
    <phoneticPr fontId="2"/>
  </si>
  <si>
    <t>HF45W*2</t>
    <phoneticPr fontId="2"/>
  </si>
  <si>
    <t>FL20W*1</t>
    <phoneticPr fontId="2"/>
  </si>
  <si>
    <t>FL20W*2</t>
    <phoneticPr fontId="2"/>
  </si>
  <si>
    <t>FL40W*1</t>
    <phoneticPr fontId="2"/>
  </si>
  <si>
    <t>FL40W*2</t>
    <phoneticPr fontId="2"/>
  </si>
  <si>
    <t>FPL55W*4</t>
    <phoneticPr fontId="2"/>
  </si>
  <si>
    <t>FUL18ﾂｲﾝ2</t>
    <phoneticPr fontId="2"/>
  </si>
  <si>
    <t>MF400Ｗ</t>
    <phoneticPr fontId="2"/>
  </si>
  <si>
    <t>IL25W*2</t>
    <phoneticPr fontId="2"/>
  </si>
  <si>
    <t>HF200W</t>
    <phoneticPr fontId="2"/>
  </si>
  <si>
    <t>FL20W*1　BT</t>
    <phoneticPr fontId="2"/>
  </si>
  <si>
    <t>JD13W</t>
    <phoneticPr fontId="2"/>
  </si>
  <si>
    <t>JD30W</t>
    <phoneticPr fontId="2"/>
  </si>
  <si>
    <t>○</t>
    <phoneticPr fontId="2"/>
  </si>
  <si>
    <t>掲示板</t>
    <rPh sb="0" eb="3">
      <t>ケイジバン</t>
    </rPh>
    <phoneticPr fontId="2"/>
  </si>
  <si>
    <t>C41W</t>
    <phoneticPr fontId="2"/>
  </si>
  <si>
    <t>×</t>
    <phoneticPr fontId="2"/>
  </si>
  <si>
    <t>風除室</t>
    <rPh sb="0" eb="1">
      <t>フウ</t>
    </rPh>
    <rPh sb="1" eb="2">
      <t>ヨ</t>
    </rPh>
    <rPh sb="2" eb="3">
      <t>シツ</t>
    </rPh>
    <phoneticPr fontId="2"/>
  </si>
  <si>
    <t>N13</t>
    <phoneticPr fontId="2"/>
  </si>
  <si>
    <t>待合ロビー</t>
    <rPh sb="0" eb="2">
      <t>マチアイ</t>
    </rPh>
    <phoneticPr fontId="2"/>
  </si>
  <si>
    <t>L21</t>
    <phoneticPr fontId="2"/>
  </si>
  <si>
    <t>M21</t>
    <phoneticPr fontId="2"/>
  </si>
  <si>
    <t>I300</t>
    <phoneticPr fontId="2"/>
  </si>
  <si>
    <t>N30</t>
    <phoneticPr fontId="2"/>
  </si>
  <si>
    <t>C41</t>
    <phoneticPr fontId="2"/>
  </si>
  <si>
    <t>D55</t>
    <phoneticPr fontId="2"/>
  </si>
  <si>
    <t>G18</t>
    <phoneticPr fontId="2"/>
  </si>
  <si>
    <t>○</t>
    <phoneticPr fontId="2"/>
  </si>
  <si>
    <t>トイレ・洗面</t>
    <rPh sb="4" eb="6">
      <t>センメン</t>
    </rPh>
    <phoneticPr fontId="2"/>
  </si>
  <si>
    <t>J25</t>
    <phoneticPr fontId="2"/>
  </si>
  <si>
    <t>C21</t>
    <phoneticPr fontId="2"/>
  </si>
  <si>
    <t>○</t>
    <phoneticPr fontId="2"/>
  </si>
  <si>
    <t>会議室</t>
    <rPh sb="0" eb="3">
      <t>カイギシツ</t>
    </rPh>
    <phoneticPr fontId="2"/>
  </si>
  <si>
    <t>A45</t>
    <phoneticPr fontId="2"/>
  </si>
  <si>
    <t>更衣室（男</t>
    <rPh sb="0" eb="3">
      <t>コウイシツ</t>
    </rPh>
    <rPh sb="4" eb="5">
      <t>オトコ</t>
    </rPh>
    <phoneticPr fontId="2"/>
  </si>
  <si>
    <t>B22</t>
    <phoneticPr fontId="2"/>
  </si>
  <si>
    <t>更衣室（女</t>
    <rPh sb="0" eb="3">
      <t>コウイシツ</t>
    </rPh>
    <rPh sb="4" eb="5">
      <t>オンナ</t>
    </rPh>
    <phoneticPr fontId="2"/>
  </si>
  <si>
    <t>休憩室</t>
    <rPh sb="0" eb="3">
      <t>キュウケイシツ</t>
    </rPh>
    <phoneticPr fontId="2"/>
  </si>
  <si>
    <t>B42</t>
    <phoneticPr fontId="2"/>
  </si>
  <si>
    <t>F21</t>
    <phoneticPr fontId="2"/>
  </si>
  <si>
    <t>×</t>
    <phoneticPr fontId="2"/>
  </si>
  <si>
    <t>×</t>
    <phoneticPr fontId="2"/>
  </si>
  <si>
    <t>事務室</t>
    <rPh sb="0" eb="3">
      <t>ジムシツ</t>
    </rPh>
    <phoneticPr fontId="2"/>
  </si>
  <si>
    <t>A45</t>
    <phoneticPr fontId="2"/>
  </si>
  <si>
    <t>ヘルパー作業室</t>
    <rPh sb="4" eb="7">
      <t>サギョウシツ</t>
    </rPh>
    <phoneticPr fontId="2"/>
  </si>
  <si>
    <t>B42</t>
    <phoneticPr fontId="2"/>
  </si>
  <si>
    <t>○</t>
    <phoneticPr fontId="2"/>
  </si>
  <si>
    <t>テラス</t>
    <phoneticPr fontId="2"/>
  </si>
  <si>
    <t>H18</t>
    <phoneticPr fontId="2"/>
  </si>
  <si>
    <t>相談室</t>
    <rPh sb="0" eb="3">
      <t>ソウダンシツ</t>
    </rPh>
    <phoneticPr fontId="2"/>
  </si>
  <si>
    <t>倉庫</t>
    <rPh sb="0" eb="2">
      <t>ソウコ</t>
    </rPh>
    <phoneticPr fontId="2"/>
  </si>
  <si>
    <t>B41</t>
    <phoneticPr fontId="2"/>
  </si>
  <si>
    <t>機械室</t>
    <rPh sb="0" eb="3">
      <t>キカイシツ</t>
    </rPh>
    <phoneticPr fontId="2"/>
  </si>
  <si>
    <t>B21</t>
    <phoneticPr fontId="2"/>
  </si>
  <si>
    <t>CDコーナー</t>
    <phoneticPr fontId="2"/>
  </si>
  <si>
    <t>B21</t>
    <phoneticPr fontId="2"/>
  </si>
  <si>
    <t>E22</t>
    <phoneticPr fontId="2"/>
  </si>
  <si>
    <t>×</t>
    <phoneticPr fontId="2"/>
  </si>
  <si>
    <t>屋上</t>
    <rPh sb="0" eb="2">
      <t>オクジョウ</t>
    </rPh>
    <phoneticPr fontId="2"/>
  </si>
  <si>
    <t>RB20</t>
    <phoneticPr fontId="2"/>
  </si>
  <si>
    <t>RQYP224B</t>
    <phoneticPr fontId="2"/>
  </si>
  <si>
    <t>ダイキン</t>
    <phoneticPr fontId="2"/>
  </si>
  <si>
    <t>RQYB280B</t>
    <phoneticPr fontId="2"/>
  </si>
  <si>
    <t>ビル用マルチ</t>
    <rPh sb="2" eb="3">
      <t>ヨウ</t>
    </rPh>
    <phoneticPr fontId="2"/>
  </si>
  <si>
    <t>電気式パッケージ</t>
    <rPh sb="0" eb="2">
      <t>デンキ</t>
    </rPh>
    <rPh sb="2" eb="3">
      <t>シキ</t>
    </rPh>
    <phoneticPr fontId="2"/>
  </si>
  <si>
    <t>RZZP40BBV</t>
    <phoneticPr fontId="2"/>
  </si>
  <si>
    <t>RA</t>
    <phoneticPr fontId="2"/>
  </si>
  <si>
    <t>情報コーナー</t>
    <rPh sb="0" eb="2">
      <t>ジョウホウ</t>
    </rPh>
    <phoneticPr fontId="2"/>
  </si>
  <si>
    <t>ロビー</t>
    <phoneticPr fontId="2"/>
  </si>
  <si>
    <t>事務室</t>
    <rPh sb="0" eb="3">
      <t>ジムシツ</t>
    </rPh>
    <phoneticPr fontId="2"/>
  </si>
  <si>
    <t>ヘルパー室</t>
    <rPh sb="4" eb="5">
      <t>シツ</t>
    </rPh>
    <phoneticPr fontId="2"/>
  </si>
  <si>
    <t>相談室</t>
    <rPh sb="0" eb="2">
      <t>ソウダン</t>
    </rPh>
    <rPh sb="2" eb="3">
      <t>シツ</t>
    </rPh>
    <phoneticPr fontId="2"/>
  </si>
  <si>
    <t>会議室</t>
    <rPh sb="0" eb="2">
      <t>カイギ</t>
    </rPh>
    <rPh sb="2" eb="3">
      <t>シツ</t>
    </rPh>
    <phoneticPr fontId="2"/>
  </si>
  <si>
    <t>休憩室</t>
    <rPh sb="0" eb="3">
      <t>キュウケイシツ</t>
    </rPh>
    <phoneticPr fontId="2"/>
  </si>
  <si>
    <t>RB100CCM</t>
    <phoneticPr fontId="2"/>
  </si>
  <si>
    <t>RB63CCD</t>
    <phoneticPr fontId="2"/>
  </si>
  <si>
    <t>RB50CCD</t>
    <phoneticPr fontId="2"/>
  </si>
  <si>
    <t>RB80CCM</t>
    <phoneticPr fontId="2"/>
  </si>
  <si>
    <t>RB32CCM</t>
    <phoneticPr fontId="2"/>
  </si>
  <si>
    <t>RB50CCM</t>
    <phoneticPr fontId="2"/>
  </si>
  <si>
    <t>天井カセット（４方向）</t>
    <rPh sb="0" eb="2">
      <t>テンジョウ</t>
    </rPh>
    <rPh sb="8" eb="10">
      <t>ホウコウ</t>
    </rPh>
    <phoneticPr fontId="2"/>
  </si>
  <si>
    <t>天井カセット（２方向）</t>
    <rPh sb="0" eb="2">
      <t>テンジョウ</t>
    </rPh>
    <rPh sb="8" eb="10">
      <t>ホウコウ</t>
    </rPh>
    <phoneticPr fontId="2"/>
  </si>
  <si>
    <t>RB25-1</t>
    <phoneticPr fontId="2"/>
  </si>
  <si>
    <t>RB25-2</t>
    <phoneticPr fontId="2"/>
  </si>
  <si>
    <t>RB25-2</t>
    <phoneticPr fontId="2"/>
  </si>
  <si>
    <t>天井カセット（1方向）</t>
    <rPh sb="0" eb="2">
      <t>テンジョウ</t>
    </rPh>
    <rPh sb="8" eb="10">
      <t>ホウコウ</t>
    </rPh>
    <phoneticPr fontId="2"/>
  </si>
  <si>
    <t>授乳室</t>
    <rPh sb="0" eb="2">
      <t>ジュニュウ</t>
    </rPh>
    <rPh sb="2" eb="3">
      <t>シツ</t>
    </rPh>
    <phoneticPr fontId="2"/>
  </si>
  <si>
    <t>壁掛型</t>
    <rPh sb="0" eb="2">
      <t>カベカ</t>
    </rPh>
    <rPh sb="2" eb="3">
      <t>カタ</t>
    </rPh>
    <phoneticPr fontId="2"/>
  </si>
  <si>
    <t>低騒音インテリア</t>
    <rPh sb="0" eb="3">
      <t>テイソウオン</t>
    </rPh>
    <phoneticPr fontId="2"/>
  </si>
  <si>
    <t>FDi23</t>
    <phoneticPr fontId="2"/>
  </si>
  <si>
    <t>FDi20</t>
    <phoneticPr fontId="2"/>
  </si>
  <si>
    <t>FDi15</t>
    <phoneticPr fontId="2"/>
  </si>
  <si>
    <t>FD20</t>
    <phoneticPr fontId="2"/>
  </si>
  <si>
    <t>FD23</t>
    <phoneticPr fontId="2"/>
  </si>
  <si>
    <t>FD18</t>
    <phoneticPr fontId="2"/>
  </si>
  <si>
    <t>FD15</t>
    <phoneticPr fontId="2"/>
  </si>
  <si>
    <t>低騒音 金属製</t>
    <rPh sb="0" eb="3">
      <t>テイソウオン</t>
    </rPh>
    <rPh sb="4" eb="6">
      <t>キンゾク</t>
    </rPh>
    <rPh sb="6" eb="7">
      <t>セイ</t>
    </rPh>
    <phoneticPr fontId="2"/>
  </si>
  <si>
    <t>V</t>
    <phoneticPr fontId="2"/>
  </si>
  <si>
    <t>RF</t>
    <phoneticPr fontId="2"/>
  </si>
  <si>
    <t>換気扇</t>
    <rPh sb="0" eb="2">
      <t>カンキ</t>
    </rPh>
    <phoneticPr fontId="2"/>
  </si>
  <si>
    <t>レンジフード</t>
    <phoneticPr fontId="2"/>
  </si>
  <si>
    <t>金属製</t>
    <rPh sb="0" eb="3">
      <t>キンゾクセイ</t>
    </rPh>
    <phoneticPr fontId="2"/>
  </si>
  <si>
    <t>深形　標準型</t>
    <rPh sb="0" eb="1">
      <t>フカ</t>
    </rPh>
    <rPh sb="1" eb="2">
      <t>カタチ</t>
    </rPh>
    <rPh sb="3" eb="5">
      <t>ヒョウジュン</t>
    </rPh>
    <rPh sb="5" eb="6">
      <t>ガタ</t>
    </rPh>
    <phoneticPr fontId="2"/>
  </si>
  <si>
    <t>倉庫</t>
    <rPh sb="0" eb="2">
      <t>ソウコ</t>
    </rPh>
    <phoneticPr fontId="2"/>
  </si>
  <si>
    <t>休憩室</t>
    <rPh sb="0" eb="2">
      <t>キュウケイ</t>
    </rPh>
    <rPh sb="2" eb="3">
      <t>シツ</t>
    </rPh>
    <phoneticPr fontId="2"/>
  </si>
  <si>
    <t>女子更衣室</t>
    <rPh sb="0" eb="2">
      <t>ジョシ</t>
    </rPh>
    <rPh sb="2" eb="5">
      <t>コウイシツ</t>
    </rPh>
    <phoneticPr fontId="2"/>
  </si>
  <si>
    <t>男子便所</t>
    <rPh sb="0" eb="2">
      <t>ダンシ</t>
    </rPh>
    <rPh sb="2" eb="4">
      <t>ベンジョ</t>
    </rPh>
    <phoneticPr fontId="2"/>
  </si>
  <si>
    <t>女子便所</t>
    <rPh sb="0" eb="2">
      <t>ジョシ</t>
    </rPh>
    <rPh sb="2" eb="4">
      <t>ベンジョ</t>
    </rPh>
    <phoneticPr fontId="2"/>
  </si>
  <si>
    <t>多目的便所</t>
    <rPh sb="0" eb="3">
      <t>タモクテキ</t>
    </rPh>
    <rPh sb="3" eb="5">
      <t>ベンジョ</t>
    </rPh>
    <phoneticPr fontId="2"/>
  </si>
  <si>
    <t>小型電気温水器</t>
    <rPh sb="0" eb="2">
      <t>コガタ</t>
    </rPh>
    <rPh sb="2" eb="4">
      <t>デンキ</t>
    </rPh>
    <rPh sb="4" eb="7">
      <t>オンスイキ</t>
    </rPh>
    <phoneticPr fontId="2"/>
  </si>
  <si>
    <t>REW06A1E1S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</si>
</sst>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8" x14ac:knownFonts="1">
    <font>
      <sz val="10"/>
      <color theme="1"/>
      <name val="Meiryo UI"/>
      <family val="3"/>
      <charset val="128"/>
    </font>
    <font>
      <sz val="10"/>
      <color indexed="8"/>
      <name val="Meiryo UI"/>
      <family val="3"/>
      <charset val="128"/>
    </font>
    <font>
      <sz val="6"/>
      <name val="Meiryo UI"/>
      <family val="3"/>
      <charset val="128"/>
    </font>
    <font>
      <sz val="9"/>
      <color indexed="8"/>
      <name val="ＭＳ ゴシック"/>
      <family val="3"/>
      <charset val="128"/>
    </font>
    <font>
      <sz val="9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8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8" fontId="3" fillId="0" borderId="1" xfId="1" applyFont="1" applyBorder="1">
      <alignment vertical="center"/>
    </xf>
    <xf numFmtId="38" fontId="3" fillId="0" borderId="1" xfId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38" fontId="4" fillId="0" borderId="1" xfId="1" applyFont="1" applyBorder="1">
      <alignment vertical="center"/>
    </xf>
    <xf numFmtId="176" fontId="3" fillId="0" borderId="1" xfId="1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shrinkToFit="1"/>
    </xf>
    <xf numFmtId="40" fontId="3" fillId="0" borderId="1" xfId="1" applyNumberFormat="1" applyFont="1" applyBorder="1" applyAlignment="1">
      <alignment horizontal="center" vertical="center"/>
    </xf>
    <xf numFmtId="4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38" fontId="3" fillId="0" borderId="1" xfId="1" applyFont="1" applyBorder="1" applyAlignment="1">
      <alignment vertical="center" shrinkToFit="1"/>
    </xf>
    <xf numFmtId="38" fontId="3" fillId="0" borderId="1" xfId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4"/>
  <sheetViews>
    <sheetView tabSelected="1" workbookViewId="0">
      <selection activeCell="D5" sqref="D5"/>
    </sheetView>
  </sheetViews>
  <sheetFormatPr defaultColWidth="9" defaultRowHeight="38.25" customHeight="1" x14ac:dyDescent="0.3"/>
  <cols>
    <col min="1" max="1" width="22.33203125" style="18" customWidth="1"/>
    <col min="2" max="2" width="51.83203125" style="18" customWidth="1"/>
    <col min="3" max="16384" width="9" style="18"/>
  </cols>
  <sheetData>
    <row r="1" spans="1:2" ht="25.5" customHeight="1" x14ac:dyDescent="0.3">
      <c r="A1" s="40" t="s">
        <v>74</v>
      </c>
      <c r="B1" s="40"/>
    </row>
    <row r="2" spans="1:2" ht="8.25" customHeight="1" x14ac:dyDescent="0.3"/>
    <row r="3" spans="1:2" ht="25.5" customHeight="1" x14ac:dyDescent="0.3">
      <c r="A3" s="17" t="s">
        <v>74</v>
      </c>
      <c r="B3" s="17" t="s">
        <v>68</v>
      </c>
    </row>
    <row r="4" spans="1:2" ht="38.25" customHeight="1" x14ac:dyDescent="0.3">
      <c r="A4" s="19" t="s">
        <v>5</v>
      </c>
      <c r="B4" s="20" t="s">
        <v>69</v>
      </c>
    </row>
    <row r="5" spans="1:2" ht="38.25" customHeight="1" x14ac:dyDescent="0.3">
      <c r="A5" s="19" t="s">
        <v>4</v>
      </c>
      <c r="B5" s="20" t="s">
        <v>70</v>
      </c>
    </row>
    <row r="6" spans="1:2" ht="38.25" customHeight="1" x14ac:dyDescent="0.3">
      <c r="A6" s="19" t="s">
        <v>6</v>
      </c>
      <c r="B6" s="20" t="s">
        <v>71</v>
      </c>
    </row>
    <row r="7" spans="1:2" ht="38.25" customHeight="1" x14ac:dyDescent="0.3">
      <c r="A7" s="19" t="s">
        <v>7</v>
      </c>
      <c r="B7" s="19" t="s">
        <v>10</v>
      </c>
    </row>
    <row r="8" spans="1:2" ht="38.25" customHeight="1" x14ac:dyDescent="0.3">
      <c r="A8" s="19" t="s">
        <v>76</v>
      </c>
      <c r="B8" s="19" t="s">
        <v>75</v>
      </c>
    </row>
    <row r="9" spans="1:2" ht="38.25" customHeight="1" x14ac:dyDescent="0.3">
      <c r="A9" s="19" t="s">
        <v>65</v>
      </c>
      <c r="B9" s="19" t="s">
        <v>75</v>
      </c>
    </row>
    <row r="10" spans="1:2" ht="38.25" customHeight="1" x14ac:dyDescent="0.3">
      <c r="A10" s="19" t="s">
        <v>77</v>
      </c>
      <c r="B10" s="19" t="s">
        <v>75</v>
      </c>
    </row>
    <row r="11" spans="1:2" ht="38.25" customHeight="1" x14ac:dyDescent="0.3">
      <c r="A11" s="19" t="s">
        <v>66</v>
      </c>
      <c r="B11" s="19" t="s">
        <v>75</v>
      </c>
    </row>
    <row r="12" spans="1:2" ht="38.25" customHeight="1" x14ac:dyDescent="0.3">
      <c r="A12" s="19" t="s">
        <v>72</v>
      </c>
      <c r="B12" s="20" t="s">
        <v>73</v>
      </c>
    </row>
    <row r="13" spans="1:2" ht="38.25" customHeight="1" x14ac:dyDescent="0.3">
      <c r="A13" s="19"/>
      <c r="B13" s="19"/>
    </row>
    <row r="14" spans="1:2" ht="38.25" customHeight="1" x14ac:dyDescent="0.3">
      <c r="A14" s="19"/>
      <c r="B14" s="19"/>
    </row>
  </sheetData>
  <mergeCells count="1">
    <mergeCell ref="A1:B1"/>
  </mergeCells>
  <phoneticPr fontId="2"/>
  <printOptions horizontalCentered="1"/>
  <pageMargins left="0.9055118110236221" right="0.905511811023622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048576"/>
  <sheetViews>
    <sheetView zoomScaleNormal="100" workbookViewId="0">
      <selection activeCell="F14" sqref="F14"/>
    </sheetView>
  </sheetViews>
  <sheetFormatPr defaultColWidth="9" defaultRowHeight="13.5" customHeight="1" x14ac:dyDescent="0.3"/>
  <cols>
    <col min="1" max="1" width="13.33203125" style="1" customWidth="1"/>
    <col min="2" max="3" width="4.75" style="4" customWidth="1"/>
    <col min="4" max="5" width="10.33203125" style="1" customWidth="1"/>
    <col min="6" max="6" width="15.58203125" style="1" customWidth="1"/>
    <col min="7" max="10" width="7.75" style="1" customWidth="1"/>
    <col min="11" max="11" width="6.08203125" style="1" customWidth="1"/>
    <col min="12" max="15" width="5.75" style="1" customWidth="1"/>
    <col min="16" max="16" width="30.25" style="1" customWidth="1"/>
    <col min="17" max="21" width="2.5" style="1" customWidth="1"/>
    <col min="22" max="16384" width="9" style="1"/>
  </cols>
  <sheetData>
    <row r="1" spans="1:24" s="15" customFormat="1" ht="22.5" customHeight="1" x14ac:dyDescent="0.3">
      <c r="A1" s="15" t="s">
        <v>22</v>
      </c>
      <c r="B1" s="16"/>
      <c r="C1" s="16"/>
    </row>
    <row r="2" spans="1:24" ht="9.75" customHeight="1" x14ac:dyDescent="0.3"/>
    <row r="3" spans="1:24" ht="13.5" customHeight="1" x14ac:dyDescent="0.3">
      <c r="A3" s="31" t="s">
        <v>13</v>
      </c>
      <c r="B3" s="31" t="s">
        <v>0</v>
      </c>
      <c r="C3" s="36" t="s">
        <v>23</v>
      </c>
      <c r="D3" s="31" t="s">
        <v>1</v>
      </c>
      <c r="E3" s="22"/>
      <c r="F3" s="31" t="s">
        <v>11</v>
      </c>
      <c r="G3" s="36" t="s">
        <v>19</v>
      </c>
      <c r="H3" s="36" t="s">
        <v>20</v>
      </c>
      <c r="I3" s="36" t="s">
        <v>81</v>
      </c>
      <c r="J3" s="41" t="s">
        <v>21</v>
      </c>
      <c r="K3" s="23" t="s">
        <v>83</v>
      </c>
      <c r="L3" s="44" t="s">
        <v>14</v>
      </c>
      <c r="M3" s="45"/>
      <c r="N3" s="45"/>
      <c r="O3" s="46"/>
      <c r="P3" s="31" t="s">
        <v>3</v>
      </c>
    </row>
    <row r="4" spans="1:24" ht="13.5" customHeight="1" x14ac:dyDescent="0.3">
      <c r="A4" s="32"/>
      <c r="B4" s="32"/>
      <c r="C4" s="32"/>
      <c r="D4" s="32"/>
      <c r="E4" s="10" t="s">
        <v>79</v>
      </c>
      <c r="F4" s="32"/>
      <c r="G4" s="32"/>
      <c r="H4" s="32"/>
      <c r="I4" s="32"/>
      <c r="J4" s="42"/>
      <c r="K4" s="21" t="s">
        <v>82</v>
      </c>
      <c r="L4" s="41" t="s">
        <v>16</v>
      </c>
      <c r="M4" s="36" t="s">
        <v>17</v>
      </c>
      <c r="N4" s="36" t="s">
        <v>18</v>
      </c>
      <c r="O4" s="31" t="s">
        <v>12</v>
      </c>
      <c r="P4" s="32"/>
    </row>
    <row r="5" spans="1:24" ht="13.5" customHeight="1" x14ac:dyDescent="0.3">
      <c r="A5" s="33"/>
      <c r="B5" s="33"/>
      <c r="C5" s="33"/>
      <c r="D5" s="33"/>
      <c r="E5" s="7"/>
      <c r="F5" s="33"/>
      <c r="G5" s="33"/>
      <c r="H5" s="33"/>
      <c r="I5" s="33"/>
      <c r="J5" s="43"/>
      <c r="K5" s="8"/>
      <c r="L5" s="47"/>
      <c r="M5" s="37"/>
      <c r="N5" s="33"/>
      <c r="O5" s="33"/>
      <c r="P5" s="33"/>
    </row>
    <row r="6" spans="1:24" ht="13.5" customHeight="1" x14ac:dyDescent="0.3">
      <c r="A6" s="5" t="s">
        <v>105</v>
      </c>
      <c r="B6" s="6" t="s">
        <v>15</v>
      </c>
      <c r="C6" s="6"/>
      <c r="D6" s="5" t="s">
        <v>80</v>
      </c>
      <c r="E6" s="5" t="s">
        <v>106</v>
      </c>
      <c r="F6" s="24" t="str">
        <f>VLOOKUP(E6,$V$6:$X$116,3,FALSE)</f>
        <v>FUL18ﾂｲﾝ2</v>
      </c>
      <c r="G6" s="6">
        <v>5</v>
      </c>
      <c r="H6" s="3">
        <f>VLOOKUP(E6,$V$6:$X$118,2,FALSE)</f>
        <v>10</v>
      </c>
      <c r="I6" s="3">
        <f>G6*H6</f>
        <v>50</v>
      </c>
      <c r="J6" s="3">
        <v>1800</v>
      </c>
      <c r="K6" s="3" t="s">
        <v>120</v>
      </c>
      <c r="L6" s="6"/>
      <c r="M6" s="6"/>
      <c r="N6" s="6"/>
      <c r="O6" s="6"/>
      <c r="P6" s="5"/>
      <c r="V6" s="2" t="s">
        <v>85</v>
      </c>
      <c r="W6" s="1">
        <v>59</v>
      </c>
      <c r="X6" s="1" t="s">
        <v>107</v>
      </c>
    </row>
    <row r="7" spans="1:24" ht="13.5" customHeight="1" x14ac:dyDescent="0.3">
      <c r="A7" s="2"/>
      <c r="B7" s="6"/>
      <c r="C7" s="3"/>
      <c r="D7" s="5" t="s">
        <v>121</v>
      </c>
      <c r="E7" s="2" t="s">
        <v>122</v>
      </c>
      <c r="F7" s="24" t="str">
        <f t="shared" ref="F7:F70" si="0">VLOOKUP(E7,$V$6:$X$116,3,FALSE)</f>
        <v>FL40W*1</v>
      </c>
      <c r="G7" s="6">
        <v>1</v>
      </c>
      <c r="H7" s="3">
        <f>VLOOKUP(E7,$V$6:$X$118,2,FALSE)</f>
        <v>43</v>
      </c>
      <c r="I7" s="3">
        <f t="shared" ref="I7" si="1">G7*H7</f>
        <v>43</v>
      </c>
      <c r="J7" s="3">
        <v>1800</v>
      </c>
      <c r="K7" s="3" t="s">
        <v>123</v>
      </c>
      <c r="L7" s="3"/>
      <c r="M7" s="3"/>
      <c r="N7" s="3"/>
      <c r="O7" s="3"/>
      <c r="P7" s="5"/>
      <c r="V7" s="2" t="s">
        <v>86</v>
      </c>
      <c r="W7" s="1">
        <v>15</v>
      </c>
      <c r="X7" s="1" t="s">
        <v>108</v>
      </c>
    </row>
    <row r="8" spans="1:24" ht="13.5" customHeight="1" x14ac:dyDescent="0.3">
      <c r="A8" s="2"/>
      <c r="B8" s="6"/>
      <c r="C8" s="3"/>
      <c r="D8" s="5" t="s">
        <v>124</v>
      </c>
      <c r="E8" s="2" t="s">
        <v>106</v>
      </c>
      <c r="F8" s="24" t="str">
        <f t="shared" si="0"/>
        <v>FUL18ﾂｲﾝ2</v>
      </c>
      <c r="G8" s="6">
        <v>2</v>
      </c>
      <c r="H8" s="3">
        <f t="shared" ref="H8:H71" si="2">VLOOKUP(E8,$V$6:$X$118,2,FALSE)</f>
        <v>10</v>
      </c>
      <c r="I8" s="3">
        <f t="shared" ref="I8:I71" si="3">G8*H8</f>
        <v>20</v>
      </c>
      <c r="J8" s="3">
        <v>1800</v>
      </c>
      <c r="K8" s="3" t="s">
        <v>120</v>
      </c>
      <c r="L8" s="3"/>
      <c r="M8" s="3"/>
      <c r="N8" s="3"/>
      <c r="O8" s="3"/>
      <c r="P8" s="5"/>
      <c r="V8" s="2" t="s">
        <v>87</v>
      </c>
      <c r="W8" s="1">
        <v>29</v>
      </c>
      <c r="X8" s="1" t="s">
        <v>109</v>
      </c>
    </row>
    <row r="9" spans="1:24" ht="13.5" customHeight="1" x14ac:dyDescent="0.3">
      <c r="A9" s="2"/>
      <c r="B9" s="6"/>
      <c r="C9" s="3"/>
      <c r="D9" s="5" t="s">
        <v>124</v>
      </c>
      <c r="E9" s="2" t="s">
        <v>125</v>
      </c>
      <c r="F9" s="24" t="str">
        <f t="shared" si="0"/>
        <v>JD13W</v>
      </c>
      <c r="G9" s="6">
        <v>1</v>
      </c>
      <c r="H9" s="3">
        <f t="shared" si="2"/>
        <v>7</v>
      </c>
      <c r="I9" s="3">
        <f t="shared" si="3"/>
        <v>7</v>
      </c>
      <c r="J9" s="3">
        <v>1800</v>
      </c>
      <c r="K9" s="3" t="s">
        <v>120</v>
      </c>
      <c r="L9" s="3"/>
      <c r="M9" s="3"/>
      <c r="N9" s="3"/>
      <c r="O9" s="3"/>
      <c r="P9" s="2"/>
      <c r="V9" s="2" t="s">
        <v>88</v>
      </c>
      <c r="W9" s="1">
        <v>29</v>
      </c>
      <c r="X9" s="1" t="s">
        <v>110</v>
      </c>
    </row>
    <row r="10" spans="1:24" ht="13.5" customHeight="1" x14ac:dyDescent="0.3">
      <c r="A10" s="2"/>
      <c r="B10" s="6"/>
      <c r="C10" s="3"/>
      <c r="D10" s="2" t="s">
        <v>126</v>
      </c>
      <c r="E10" s="2" t="s">
        <v>127</v>
      </c>
      <c r="F10" s="24" t="str">
        <f t="shared" si="0"/>
        <v>FL20W*1　BT</v>
      </c>
      <c r="G10" s="6">
        <v>1</v>
      </c>
      <c r="H10" s="3">
        <f t="shared" si="2"/>
        <v>12</v>
      </c>
      <c r="I10" s="3">
        <f t="shared" si="3"/>
        <v>12</v>
      </c>
      <c r="J10" s="3">
        <v>1800</v>
      </c>
      <c r="K10" s="3" t="s">
        <v>120</v>
      </c>
      <c r="L10" s="3"/>
      <c r="M10" s="3"/>
      <c r="N10" s="3"/>
      <c r="O10" s="3"/>
      <c r="P10" s="2"/>
      <c r="V10" s="2" t="s">
        <v>89</v>
      </c>
      <c r="W10" s="1">
        <v>56</v>
      </c>
      <c r="X10" s="1" t="s">
        <v>111</v>
      </c>
    </row>
    <row r="11" spans="1:24" ht="13.5" customHeight="1" x14ac:dyDescent="0.3">
      <c r="A11" s="2"/>
      <c r="B11" s="6"/>
      <c r="C11" s="3"/>
      <c r="D11" s="2" t="s">
        <v>126</v>
      </c>
      <c r="E11" s="2" t="s">
        <v>128</v>
      </c>
      <c r="F11" s="24" t="str">
        <f t="shared" si="0"/>
        <v>FL20W*1　BT</v>
      </c>
      <c r="G11" s="6">
        <v>1</v>
      </c>
      <c r="H11" s="3">
        <f t="shared" si="2"/>
        <v>12</v>
      </c>
      <c r="I11" s="3">
        <f t="shared" si="3"/>
        <v>12</v>
      </c>
      <c r="J11" s="3">
        <v>1800</v>
      </c>
      <c r="K11" s="3" t="s">
        <v>120</v>
      </c>
      <c r="L11" s="3"/>
      <c r="M11" s="3"/>
      <c r="N11" s="3"/>
      <c r="O11" s="3"/>
      <c r="P11" s="2"/>
      <c r="V11" s="2" t="s">
        <v>90</v>
      </c>
      <c r="W11" s="1">
        <v>15</v>
      </c>
      <c r="X11" s="1" t="s">
        <v>108</v>
      </c>
    </row>
    <row r="12" spans="1:24" ht="13.5" customHeight="1" x14ac:dyDescent="0.3">
      <c r="A12" s="2"/>
      <c r="B12" s="6"/>
      <c r="C12" s="3"/>
      <c r="D12" s="2" t="s">
        <v>126</v>
      </c>
      <c r="E12" s="5" t="s">
        <v>129</v>
      </c>
      <c r="F12" s="24" t="str">
        <f t="shared" si="0"/>
        <v>MF400Ｗ</v>
      </c>
      <c r="G12" s="6">
        <v>5</v>
      </c>
      <c r="H12" s="3">
        <f t="shared" si="2"/>
        <v>220</v>
      </c>
      <c r="I12" s="3">
        <f t="shared" si="3"/>
        <v>1100</v>
      </c>
      <c r="J12" s="3">
        <v>1800</v>
      </c>
      <c r="K12" s="3" t="s">
        <v>120</v>
      </c>
      <c r="L12" s="3"/>
      <c r="M12" s="3"/>
      <c r="N12" s="3"/>
      <c r="O12" s="3"/>
      <c r="P12" s="2"/>
      <c r="V12" s="2" t="s">
        <v>91</v>
      </c>
      <c r="W12" s="1">
        <v>29</v>
      </c>
      <c r="X12" s="1" t="s">
        <v>110</v>
      </c>
    </row>
    <row r="13" spans="1:24" ht="13.5" customHeight="1" x14ac:dyDescent="0.3">
      <c r="A13" s="2"/>
      <c r="B13" s="6"/>
      <c r="C13" s="3"/>
      <c r="D13" s="2" t="s">
        <v>126</v>
      </c>
      <c r="E13" s="2" t="s">
        <v>130</v>
      </c>
      <c r="F13" s="24" t="str">
        <f t="shared" si="0"/>
        <v>JD30W</v>
      </c>
      <c r="G13" s="6">
        <v>2</v>
      </c>
      <c r="H13" s="3">
        <f t="shared" si="2"/>
        <v>17</v>
      </c>
      <c r="I13" s="3">
        <f t="shared" si="3"/>
        <v>34</v>
      </c>
      <c r="J13" s="3">
        <v>1800</v>
      </c>
      <c r="K13" s="3" t="s">
        <v>120</v>
      </c>
      <c r="L13" s="3"/>
      <c r="M13" s="3"/>
      <c r="N13" s="3"/>
      <c r="O13" s="3"/>
      <c r="P13" s="2"/>
      <c r="V13" s="2" t="s">
        <v>92</v>
      </c>
      <c r="W13" s="1">
        <v>43</v>
      </c>
      <c r="X13" s="1" t="s">
        <v>110</v>
      </c>
    </row>
    <row r="14" spans="1:24" ht="13.5" customHeight="1" x14ac:dyDescent="0.3">
      <c r="A14" s="2"/>
      <c r="B14" s="6"/>
      <c r="C14" s="3"/>
      <c r="D14" s="2" t="s">
        <v>126</v>
      </c>
      <c r="E14" s="2" t="s">
        <v>131</v>
      </c>
      <c r="F14" s="24" t="str">
        <f t="shared" si="0"/>
        <v>FL40W*1</v>
      </c>
      <c r="G14" s="6">
        <v>1</v>
      </c>
      <c r="H14" s="3">
        <f t="shared" si="2"/>
        <v>29</v>
      </c>
      <c r="I14" s="3">
        <f t="shared" si="3"/>
        <v>29</v>
      </c>
      <c r="J14" s="3">
        <v>1800</v>
      </c>
      <c r="K14" s="3" t="s">
        <v>120</v>
      </c>
      <c r="L14" s="3"/>
      <c r="M14" s="3"/>
      <c r="N14" s="3"/>
      <c r="O14" s="3"/>
      <c r="P14" s="2"/>
      <c r="V14" s="2" t="s">
        <v>93</v>
      </c>
      <c r="W14" s="1">
        <v>93</v>
      </c>
      <c r="X14" s="1" t="s">
        <v>112</v>
      </c>
    </row>
    <row r="15" spans="1:24" ht="13.5" customHeight="1" x14ac:dyDescent="0.3">
      <c r="A15" s="2"/>
      <c r="B15" s="6"/>
      <c r="C15" s="3"/>
      <c r="D15" s="2" t="s">
        <v>126</v>
      </c>
      <c r="E15" s="2" t="s">
        <v>132</v>
      </c>
      <c r="F15" s="24" t="str">
        <f t="shared" si="0"/>
        <v>FPL55W*4</v>
      </c>
      <c r="G15" s="6">
        <v>5</v>
      </c>
      <c r="H15" s="3">
        <f t="shared" si="2"/>
        <v>93</v>
      </c>
      <c r="I15" s="3">
        <f t="shared" si="3"/>
        <v>465</v>
      </c>
      <c r="J15" s="3">
        <v>1800</v>
      </c>
      <c r="K15" s="3" t="s">
        <v>120</v>
      </c>
      <c r="L15" s="3"/>
      <c r="M15" s="3"/>
      <c r="N15" s="3"/>
      <c r="O15" s="3"/>
      <c r="P15" s="2"/>
      <c r="V15" s="2" t="s">
        <v>94</v>
      </c>
      <c r="W15" s="1">
        <v>29</v>
      </c>
      <c r="X15" s="1" t="s">
        <v>109</v>
      </c>
    </row>
    <row r="16" spans="1:24" ht="13.5" customHeight="1" x14ac:dyDescent="0.3">
      <c r="A16" s="2"/>
      <c r="B16" s="6"/>
      <c r="C16" s="3"/>
      <c r="D16" s="2" t="s">
        <v>135</v>
      </c>
      <c r="E16" s="2" t="s">
        <v>133</v>
      </c>
      <c r="F16" s="24" t="str">
        <f t="shared" si="0"/>
        <v>FUL18ﾂｲﾝ2</v>
      </c>
      <c r="G16" s="6">
        <v>7</v>
      </c>
      <c r="H16" s="3">
        <f t="shared" si="2"/>
        <v>9.6999999999999993</v>
      </c>
      <c r="I16" s="3">
        <f t="shared" si="3"/>
        <v>67.899999999999991</v>
      </c>
      <c r="J16" s="3">
        <v>1800</v>
      </c>
      <c r="K16" s="3" t="s">
        <v>134</v>
      </c>
      <c r="L16" s="3"/>
      <c r="M16" s="3" t="s">
        <v>134</v>
      </c>
      <c r="N16" s="3"/>
      <c r="O16" s="3"/>
      <c r="P16" s="2"/>
      <c r="V16" s="2" t="s">
        <v>95</v>
      </c>
      <c r="W16" s="1">
        <v>22</v>
      </c>
      <c r="X16" s="1" t="s">
        <v>108</v>
      </c>
    </row>
    <row r="17" spans="1:24" ht="13.5" customHeight="1" x14ac:dyDescent="0.3">
      <c r="A17" s="2"/>
      <c r="B17" s="6"/>
      <c r="C17" s="3"/>
      <c r="D17" s="2" t="s">
        <v>135</v>
      </c>
      <c r="E17" s="2" t="s">
        <v>136</v>
      </c>
      <c r="F17" s="24" t="str">
        <f t="shared" si="0"/>
        <v>IL25W*2</v>
      </c>
      <c r="G17" s="6">
        <v>1</v>
      </c>
      <c r="H17" s="3">
        <f t="shared" si="2"/>
        <v>55</v>
      </c>
      <c r="I17" s="3">
        <f t="shared" si="3"/>
        <v>55</v>
      </c>
      <c r="J17" s="3">
        <v>1800</v>
      </c>
      <c r="K17" s="3" t="s">
        <v>148</v>
      </c>
      <c r="L17" s="3"/>
      <c r="M17" s="3"/>
      <c r="N17" s="3"/>
      <c r="O17" s="3"/>
      <c r="P17" s="2"/>
      <c r="V17" s="2" t="s">
        <v>96</v>
      </c>
      <c r="W17" s="1">
        <v>9.6999999999999993</v>
      </c>
      <c r="X17" s="1" t="s">
        <v>113</v>
      </c>
    </row>
    <row r="18" spans="1:24" ht="13.5" customHeight="1" x14ac:dyDescent="0.3">
      <c r="A18" s="2"/>
      <c r="B18" s="6"/>
      <c r="C18" s="3"/>
      <c r="D18" s="2" t="s">
        <v>135</v>
      </c>
      <c r="E18" s="2" t="s">
        <v>137</v>
      </c>
      <c r="F18" s="24" t="str">
        <f t="shared" si="0"/>
        <v>FL20W*1</v>
      </c>
      <c r="G18" s="6">
        <v>2</v>
      </c>
      <c r="H18" s="3">
        <f t="shared" si="2"/>
        <v>15</v>
      </c>
      <c r="I18" s="3">
        <f t="shared" si="3"/>
        <v>30</v>
      </c>
      <c r="J18" s="3">
        <v>1800</v>
      </c>
      <c r="K18" s="3" t="s">
        <v>138</v>
      </c>
      <c r="L18" s="3"/>
      <c r="M18" s="3"/>
      <c r="N18" s="3"/>
      <c r="O18" s="3"/>
      <c r="P18" s="2"/>
      <c r="V18" s="2" t="s">
        <v>97</v>
      </c>
      <c r="W18" s="1">
        <v>10</v>
      </c>
      <c r="X18" s="1" t="s">
        <v>113</v>
      </c>
    </row>
    <row r="19" spans="1:24" ht="13.5" customHeight="1" x14ac:dyDescent="0.3">
      <c r="A19" s="2"/>
      <c r="B19" s="6"/>
      <c r="C19" s="3"/>
      <c r="D19" s="2" t="s">
        <v>139</v>
      </c>
      <c r="E19" s="2" t="s">
        <v>140</v>
      </c>
      <c r="F19" s="24" t="str">
        <f t="shared" si="0"/>
        <v>HF45W*2</v>
      </c>
      <c r="G19" s="6">
        <v>4</v>
      </c>
      <c r="H19" s="3">
        <f t="shared" si="2"/>
        <v>59</v>
      </c>
      <c r="I19" s="3">
        <f t="shared" si="3"/>
        <v>236</v>
      </c>
      <c r="J19" s="3">
        <v>1800</v>
      </c>
      <c r="K19" s="3" t="s">
        <v>134</v>
      </c>
      <c r="L19" s="3"/>
      <c r="M19" s="3"/>
      <c r="N19" s="3"/>
      <c r="O19" s="3"/>
      <c r="P19" s="2"/>
      <c r="V19" s="2" t="s">
        <v>98</v>
      </c>
      <c r="W19" s="1">
        <v>220</v>
      </c>
      <c r="X19" s="1" t="s">
        <v>114</v>
      </c>
    </row>
    <row r="20" spans="1:24" ht="13.5" customHeight="1" x14ac:dyDescent="0.3">
      <c r="A20" s="2"/>
      <c r="B20" s="6"/>
      <c r="C20" s="3"/>
      <c r="D20" s="2" t="s">
        <v>141</v>
      </c>
      <c r="E20" s="2" t="s">
        <v>142</v>
      </c>
      <c r="F20" s="24" t="str">
        <f t="shared" si="0"/>
        <v>FL20W*2</v>
      </c>
      <c r="G20" s="6">
        <v>2</v>
      </c>
      <c r="H20" s="3">
        <f t="shared" si="2"/>
        <v>29</v>
      </c>
      <c r="I20" s="3">
        <f t="shared" si="3"/>
        <v>58</v>
      </c>
      <c r="J20" s="3">
        <v>1800</v>
      </c>
      <c r="K20" s="3" t="s">
        <v>134</v>
      </c>
      <c r="L20" s="3"/>
      <c r="M20" s="3"/>
      <c r="N20" s="3"/>
      <c r="O20" s="3"/>
      <c r="P20" s="2"/>
      <c r="V20" s="2" t="s">
        <v>99</v>
      </c>
      <c r="W20" s="1">
        <v>55</v>
      </c>
      <c r="X20" s="1" t="s">
        <v>115</v>
      </c>
    </row>
    <row r="21" spans="1:24" ht="13.5" customHeight="1" x14ac:dyDescent="0.3">
      <c r="A21" s="2"/>
      <c r="B21" s="6"/>
      <c r="C21" s="3"/>
      <c r="D21" s="2" t="s">
        <v>143</v>
      </c>
      <c r="E21" s="2" t="s">
        <v>142</v>
      </c>
      <c r="F21" s="24" t="str">
        <f t="shared" si="0"/>
        <v>FL20W*2</v>
      </c>
      <c r="G21" s="6">
        <v>2</v>
      </c>
      <c r="H21" s="3">
        <f t="shared" si="2"/>
        <v>29</v>
      </c>
      <c r="I21" s="3">
        <f t="shared" si="3"/>
        <v>58</v>
      </c>
      <c r="J21" s="3">
        <v>1800</v>
      </c>
      <c r="K21" s="3" t="s">
        <v>134</v>
      </c>
      <c r="L21" s="3"/>
      <c r="M21" s="3"/>
      <c r="N21" s="3"/>
      <c r="O21" s="3"/>
      <c r="P21" s="2"/>
      <c r="V21" s="2" t="s">
        <v>100</v>
      </c>
      <c r="W21" s="1">
        <v>230</v>
      </c>
      <c r="X21" s="1" t="s">
        <v>116</v>
      </c>
    </row>
    <row r="22" spans="1:24" ht="13.5" customHeight="1" x14ac:dyDescent="0.3">
      <c r="A22" s="2"/>
      <c r="B22" s="6"/>
      <c r="C22" s="3"/>
      <c r="D22" s="2" t="s">
        <v>144</v>
      </c>
      <c r="E22" s="2" t="s">
        <v>145</v>
      </c>
      <c r="F22" s="24" t="str">
        <f t="shared" si="0"/>
        <v>FL40W*2</v>
      </c>
      <c r="G22" s="6">
        <v>2</v>
      </c>
      <c r="H22" s="3">
        <f t="shared" si="2"/>
        <v>56</v>
      </c>
      <c r="I22" s="3">
        <f t="shared" si="3"/>
        <v>112</v>
      </c>
      <c r="J22" s="3">
        <v>1800</v>
      </c>
      <c r="K22" s="3" t="s">
        <v>134</v>
      </c>
      <c r="L22" s="3"/>
      <c r="M22" s="3"/>
      <c r="N22" s="3"/>
      <c r="O22" s="3"/>
      <c r="P22" s="2"/>
      <c r="V22" s="2" t="s">
        <v>101</v>
      </c>
      <c r="W22" s="1">
        <v>12</v>
      </c>
      <c r="X22" s="1" t="s">
        <v>117</v>
      </c>
    </row>
    <row r="23" spans="1:24" ht="13.5" customHeight="1" x14ac:dyDescent="0.3">
      <c r="A23" s="2"/>
      <c r="B23" s="6"/>
      <c r="C23" s="3"/>
      <c r="D23" s="2" t="s">
        <v>144</v>
      </c>
      <c r="E23" s="2" t="s">
        <v>146</v>
      </c>
      <c r="F23" s="24" t="str">
        <f t="shared" si="0"/>
        <v>FL20W*1</v>
      </c>
      <c r="G23" s="6">
        <v>1</v>
      </c>
      <c r="H23" s="3">
        <f t="shared" si="2"/>
        <v>22</v>
      </c>
      <c r="I23" s="3">
        <f t="shared" si="3"/>
        <v>22</v>
      </c>
      <c r="J23" s="3">
        <v>1800</v>
      </c>
      <c r="K23" s="3" t="s">
        <v>147</v>
      </c>
      <c r="L23" s="3"/>
      <c r="M23" s="3"/>
      <c r="N23" s="3"/>
      <c r="O23" s="3"/>
      <c r="P23" s="2"/>
      <c r="V23" s="2" t="s">
        <v>102</v>
      </c>
      <c r="W23" s="1">
        <v>12</v>
      </c>
      <c r="X23" s="1" t="s">
        <v>117</v>
      </c>
    </row>
    <row r="24" spans="1:24" ht="13.5" customHeight="1" x14ac:dyDescent="0.3">
      <c r="A24" s="2"/>
      <c r="B24" s="6"/>
      <c r="C24" s="3"/>
      <c r="D24" s="2" t="s">
        <v>149</v>
      </c>
      <c r="E24" s="2" t="s">
        <v>150</v>
      </c>
      <c r="F24" s="24" t="str">
        <f t="shared" si="0"/>
        <v>HF45W*2</v>
      </c>
      <c r="G24" s="6">
        <v>27</v>
      </c>
      <c r="H24" s="3">
        <f t="shared" si="2"/>
        <v>59</v>
      </c>
      <c r="I24" s="3">
        <f t="shared" si="3"/>
        <v>1593</v>
      </c>
      <c r="J24" s="3">
        <v>1800</v>
      </c>
      <c r="K24" s="3" t="s">
        <v>134</v>
      </c>
      <c r="L24" s="3"/>
      <c r="M24" s="3"/>
      <c r="N24" s="3"/>
      <c r="O24" s="3"/>
      <c r="P24" s="2"/>
      <c r="V24" s="2" t="s">
        <v>103</v>
      </c>
      <c r="W24" s="1">
        <v>7</v>
      </c>
      <c r="X24" s="1" t="s">
        <v>118</v>
      </c>
    </row>
    <row r="25" spans="1:24" ht="13.5" customHeight="1" x14ac:dyDescent="0.3">
      <c r="A25" s="2"/>
      <c r="B25" s="6"/>
      <c r="C25" s="3"/>
      <c r="D25" s="2" t="s">
        <v>154</v>
      </c>
      <c r="E25" s="2" t="s">
        <v>155</v>
      </c>
      <c r="F25" s="24" t="str">
        <f t="shared" si="0"/>
        <v>FUL18ﾂｲﾝ2</v>
      </c>
      <c r="G25" s="6">
        <v>2</v>
      </c>
      <c r="H25" s="3">
        <f t="shared" si="2"/>
        <v>10</v>
      </c>
      <c r="I25" s="3">
        <f t="shared" si="3"/>
        <v>20</v>
      </c>
      <c r="J25" s="3">
        <v>1800</v>
      </c>
      <c r="K25" s="3" t="s">
        <v>153</v>
      </c>
      <c r="L25" s="3"/>
      <c r="M25" s="3"/>
      <c r="N25" s="3"/>
      <c r="O25" s="3"/>
      <c r="P25" s="2"/>
      <c r="V25" s="2" t="s">
        <v>104</v>
      </c>
      <c r="W25" s="1">
        <v>17</v>
      </c>
      <c r="X25" s="1" t="s">
        <v>119</v>
      </c>
    </row>
    <row r="26" spans="1:24" ht="13.5" customHeight="1" x14ac:dyDescent="0.3">
      <c r="A26" s="2"/>
      <c r="B26" s="6"/>
      <c r="C26" s="3"/>
      <c r="D26" s="2" t="s">
        <v>151</v>
      </c>
      <c r="E26" s="2" t="s">
        <v>152</v>
      </c>
      <c r="F26" s="24" t="str">
        <f t="shared" si="0"/>
        <v>FL40W*2</v>
      </c>
      <c r="G26" s="6">
        <v>4</v>
      </c>
      <c r="H26" s="3">
        <f t="shared" si="2"/>
        <v>56</v>
      </c>
      <c r="I26" s="3">
        <f t="shared" si="3"/>
        <v>224</v>
      </c>
      <c r="J26" s="3">
        <v>1800</v>
      </c>
      <c r="K26" s="3" t="s">
        <v>153</v>
      </c>
      <c r="L26" s="3"/>
      <c r="M26" s="3"/>
      <c r="N26" s="3"/>
      <c r="O26" s="3"/>
      <c r="P26" s="2"/>
      <c r="V26" s="2"/>
    </row>
    <row r="27" spans="1:24" ht="13.5" customHeight="1" x14ac:dyDescent="0.3">
      <c r="A27" s="2"/>
      <c r="B27" s="6"/>
      <c r="C27" s="3"/>
      <c r="D27" s="2" t="s">
        <v>151</v>
      </c>
      <c r="E27" s="2" t="s">
        <v>146</v>
      </c>
      <c r="F27" s="24" t="str">
        <f t="shared" si="0"/>
        <v>FL20W*1</v>
      </c>
      <c r="G27" s="6">
        <v>4</v>
      </c>
      <c r="H27" s="3">
        <f t="shared" si="2"/>
        <v>22</v>
      </c>
      <c r="I27" s="3">
        <f t="shared" si="3"/>
        <v>88</v>
      </c>
      <c r="J27" s="3">
        <v>1800</v>
      </c>
      <c r="K27" s="3" t="s">
        <v>148</v>
      </c>
      <c r="L27" s="3"/>
      <c r="M27" s="3"/>
      <c r="N27" s="3"/>
      <c r="O27" s="3"/>
      <c r="P27" s="2"/>
      <c r="V27" s="2"/>
    </row>
    <row r="28" spans="1:24" ht="13.5" customHeight="1" x14ac:dyDescent="0.3">
      <c r="A28" s="2"/>
      <c r="B28" s="6"/>
      <c r="C28" s="3"/>
      <c r="D28" s="2" t="s">
        <v>156</v>
      </c>
      <c r="E28" s="2" t="s">
        <v>150</v>
      </c>
      <c r="F28" s="24" t="str">
        <f t="shared" si="0"/>
        <v>HF45W*2</v>
      </c>
      <c r="G28" s="6">
        <v>1</v>
      </c>
      <c r="H28" s="3">
        <f t="shared" si="2"/>
        <v>59</v>
      </c>
      <c r="I28" s="3">
        <f t="shared" si="3"/>
        <v>59</v>
      </c>
      <c r="J28" s="3">
        <v>1800</v>
      </c>
      <c r="K28" s="3" t="s">
        <v>134</v>
      </c>
      <c r="L28" s="3"/>
      <c r="M28" s="3"/>
      <c r="N28" s="3"/>
      <c r="O28" s="3"/>
      <c r="P28" s="2"/>
      <c r="V28" s="2"/>
    </row>
    <row r="29" spans="1:24" ht="13.5" customHeight="1" x14ac:dyDescent="0.3">
      <c r="A29" s="2"/>
      <c r="B29" s="6"/>
      <c r="C29" s="3"/>
      <c r="D29" s="2" t="s">
        <v>157</v>
      </c>
      <c r="E29" s="2" t="s">
        <v>158</v>
      </c>
      <c r="F29" s="24" t="str">
        <f t="shared" si="0"/>
        <v>FL40W*1</v>
      </c>
      <c r="G29" s="6">
        <v>1</v>
      </c>
      <c r="H29" s="3">
        <v>42</v>
      </c>
      <c r="I29" s="3">
        <f t="shared" si="3"/>
        <v>42</v>
      </c>
      <c r="J29" s="3">
        <v>1800</v>
      </c>
      <c r="K29" s="3" t="s">
        <v>148</v>
      </c>
      <c r="L29" s="3"/>
      <c r="M29" s="3"/>
      <c r="N29" s="3"/>
      <c r="O29" s="3"/>
      <c r="P29" s="2"/>
      <c r="V29" s="2"/>
    </row>
    <row r="30" spans="1:24" ht="13.5" customHeight="1" x14ac:dyDescent="0.3">
      <c r="A30" s="2"/>
      <c r="B30" s="6"/>
      <c r="C30" s="3"/>
      <c r="D30" s="2" t="s">
        <v>159</v>
      </c>
      <c r="E30" s="2" t="s">
        <v>160</v>
      </c>
      <c r="F30" s="24" t="str">
        <f t="shared" si="0"/>
        <v>FL20W*1</v>
      </c>
      <c r="G30" s="6">
        <v>1</v>
      </c>
      <c r="H30" s="3">
        <v>22</v>
      </c>
      <c r="I30" s="3">
        <f t="shared" si="3"/>
        <v>22</v>
      </c>
      <c r="J30" s="3">
        <v>1800</v>
      </c>
      <c r="K30" s="3" t="s">
        <v>148</v>
      </c>
      <c r="L30" s="3"/>
      <c r="M30" s="3"/>
      <c r="N30" s="3"/>
      <c r="O30" s="3"/>
      <c r="P30" s="2"/>
      <c r="V30" s="2"/>
    </row>
    <row r="31" spans="1:24" ht="13.5" customHeight="1" x14ac:dyDescent="0.3">
      <c r="A31" s="2"/>
      <c r="B31" s="6"/>
      <c r="C31" s="3"/>
      <c r="D31" s="2" t="s">
        <v>161</v>
      </c>
      <c r="E31" s="2" t="s">
        <v>162</v>
      </c>
      <c r="F31" s="24" t="str">
        <f t="shared" si="0"/>
        <v>FL20W*1</v>
      </c>
      <c r="G31" s="6">
        <v>1</v>
      </c>
      <c r="H31" s="3">
        <f t="shared" si="2"/>
        <v>15</v>
      </c>
      <c r="I31" s="3">
        <f t="shared" si="3"/>
        <v>15</v>
      </c>
      <c r="J31" s="3">
        <v>1800</v>
      </c>
      <c r="K31" s="3" t="s">
        <v>148</v>
      </c>
      <c r="L31" s="3"/>
      <c r="M31" s="3"/>
      <c r="N31" s="3"/>
      <c r="O31" s="3"/>
      <c r="P31" s="2"/>
      <c r="V31" s="2"/>
    </row>
    <row r="32" spans="1:24" ht="13.5" customHeight="1" x14ac:dyDescent="0.3">
      <c r="A32" s="2"/>
      <c r="B32" s="6"/>
      <c r="C32" s="3"/>
      <c r="D32" s="2" t="s">
        <v>161</v>
      </c>
      <c r="E32" s="2" t="s">
        <v>163</v>
      </c>
      <c r="F32" s="24" t="str">
        <f t="shared" si="0"/>
        <v>FL20W*2</v>
      </c>
      <c r="G32" s="6">
        <v>1</v>
      </c>
      <c r="H32" s="3">
        <v>45</v>
      </c>
      <c r="I32" s="3">
        <f t="shared" si="3"/>
        <v>45</v>
      </c>
      <c r="J32" s="3">
        <v>1800</v>
      </c>
      <c r="K32" s="3" t="s">
        <v>164</v>
      </c>
      <c r="L32" s="3"/>
      <c r="M32" s="3"/>
      <c r="N32" s="3"/>
      <c r="O32" s="3"/>
      <c r="P32" s="2"/>
      <c r="V32" s="2"/>
    </row>
    <row r="33" spans="1:22" ht="13.5" customHeight="1" x14ac:dyDescent="0.3">
      <c r="A33" s="2"/>
      <c r="B33" s="6"/>
      <c r="C33" s="3"/>
      <c r="D33" s="2"/>
      <c r="E33" s="2"/>
      <c r="F33" s="24" t="e">
        <f t="shared" si="0"/>
        <v>#N/A</v>
      </c>
      <c r="G33" s="6"/>
      <c r="H33" s="3" t="e">
        <f t="shared" si="2"/>
        <v>#N/A</v>
      </c>
      <c r="I33" s="3" t="e">
        <f t="shared" si="3"/>
        <v>#N/A</v>
      </c>
      <c r="J33" s="3">
        <v>1800</v>
      </c>
      <c r="K33" s="3"/>
      <c r="L33" s="3"/>
      <c r="M33" s="3"/>
      <c r="N33" s="3"/>
      <c r="O33" s="3"/>
      <c r="P33" s="2"/>
      <c r="V33" s="2"/>
    </row>
    <row r="34" spans="1:22" ht="13.5" customHeight="1" x14ac:dyDescent="0.3">
      <c r="A34" s="2"/>
      <c r="B34" s="6"/>
      <c r="C34" s="3"/>
      <c r="D34" s="2"/>
      <c r="E34" s="2"/>
      <c r="F34" s="24" t="e">
        <f t="shared" si="0"/>
        <v>#N/A</v>
      </c>
      <c r="G34" s="6"/>
      <c r="H34" s="3" t="e">
        <f t="shared" si="2"/>
        <v>#N/A</v>
      </c>
      <c r="I34" s="3" t="e">
        <f t="shared" si="3"/>
        <v>#N/A</v>
      </c>
      <c r="J34" s="3">
        <v>1800</v>
      </c>
      <c r="K34" s="3"/>
      <c r="L34" s="3"/>
      <c r="M34" s="3"/>
      <c r="N34" s="3"/>
      <c r="O34" s="3"/>
      <c r="P34" s="2"/>
      <c r="V34" s="2"/>
    </row>
    <row r="35" spans="1:22" ht="13.5" customHeight="1" x14ac:dyDescent="0.3">
      <c r="A35" s="2"/>
      <c r="B35" s="6"/>
      <c r="C35" s="3"/>
      <c r="D35" s="2"/>
      <c r="E35" s="2"/>
      <c r="F35" s="24" t="e">
        <f t="shared" si="0"/>
        <v>#N/A</v>
      </c>
      <c r="G35" s="6"/>
      <c r="H35" s="3" t="e">
        <f t="shared" si="2"/>
        <v>#N/A</v>
      </c>
      <c r="I35" s="3" t="e">
        <f t="shared" si="3"/>
        <v>#N/A</v>
      </c>
      <c r="J35" s="3">
        <v>1800</v>
      </c>
      <c r="K35" s="3"/>
      <c r="L35" s="3"/>
      <c r="M35" s="3"/>
      <c r="N35" s="3"/>
      <c r="O35" s="3"/>
      <c r="P35" s="2"/>
      <c r="V35" s="2"/>
    </row>
    <row r="36" spans="1:22" ht="13.5" customHeight="1" x14ac:dyDescent="0.3">
      <c r="A36" s="2"/>
      <c r="B36" s="6"/>
      <c r="C36" s="3"/>
      <c r="D36" s="2"/>
      <c r="E36" s="2"/>
      <c r="F36" s="24" t="e">
        <f t="shared" si="0"/>
        <v>#N/A</v>
      </c>
      <c r="G36" s="6"/>
      <c r="H36" s="3" t="e">
        <f t="shared" si="2"/>
        <v>#N/A</v>
      </c>
      <c r="I36" s="3" t="e">
        <f t="shared" si="3"/>
        <v>#N/A</v>
      </c>
      <c r="J36" s="3">
        <v>1800</v>
      </c>
      <c r="K36" s="3"/>
      <c r="L36" s="3"/>
      <c r="M36" s="3"/>
      <c r="N36" s="3"/>
      <c r="O36" s="3"/>
      <c r="P36" s="2"/>
      <c r="V36" s="2"/>
    </row>
    <row r="37" spans="1:22" ht="13.5" customHeight="1" x14ac:dyDescent="0.3">
      <c r="A37" s="2"/>
      <c r="B37" s="6"/>
      <c r="C37" s="3"/>
      <c r="D37" s="2"/>
      <c r="E37" s="2"/>
      <c r="F37" s="24" t="e">
        <f t="shared" si="0"/>
        <v>#N/A</v>
      </c>
      <c r="G37" s="6"/>
      <c r="H37" s="3" t="e">
        <f t="shared" si="2"/>
        <v>#N/A</v>
      </c>
      <c r="I37" s="3" t="e">
        <f t="shared" si="3"/>
        <v>#N/A</v>
      </c>
      <c r="J37" s="3">
        <v>1800</v>
      </c>
      <c r="K37" s="3"/>
      <c r="L37" s="3"/>
      <c r="M37" s="3"/>
      <c r="N37" s="3"/>
      <c r="O37" s="3"/>
      <c r="P37" s="2"/>
      <c r="V37" s="2"/>
    </row>
    <row r="38" spans="1:22" ht="13.5" customHeight="1" x14ac:dyDescent="0.3">
      <c r="A38" s="2"/>
      <c r="B38" s="6"/>
      <c r="C38" s="3"/>
      <c r="D38" s="2"/>
      <c r="E38" s="2"/>
      <c r="F38" s="24" t="e">
        <f t="shared" si="0"/>
        <v>#N/A</v>
      </c>
      <c r="G38" s="6"/>
      <c r="H38" s="3" t="e">
        <f t="shared" si="2"/>
        <v>#N/A</v>
      </c>
      <c r="I38" s="3" t="e">
        <f t="shared" si="3"/>
        <v>#N/A</v>
      </c>
      <c r="J38" s="3">
        <v>1800</v>
      </c>
      <c r="K38" s="3"/>
      <c r="L38" s="3"/>
      <c r="M38" s="3"/>
      <c r="N38" s="3"/>
      <c r="O38" s="3"/>
      <c r="P38" s="2"/>
      <c r="V38" s="2"/>
    </row>
    <row r="39" spans="1:22" ht="13.5" customHeight="1" x14ac:dyDescent="0.3">
      <c r="A39" s="2"/>
      <c r="B39" s="6"/>
      <c r="C39" s="3"/>
      <c r="D39" s="2"/>
      <c r="E39" s="2"/>
      <c r="F39" s="24" t="e">
        <f t="shared" si="0"/>
        <v>#N/A</v>
      </c>
      <c r="G39" s="6"/>
      <c r="H39" s="3" t="e">
        <f t="shared" si="2"/>
        <v>#N/A</v>
      </c>
      <c r="I39" s="3" t="e">
        <f t="shared" si="3"/>
        <v>#N/A</v>
      </c>
      <c r="J39" s="3">
        <v>1800</v>
      </c>
      <c r="K39" s="3"/>
      <c r="L39" s="3"/>
      <c r="M39" s="3"/>
      <c r="N39" s="3"/>
      <c r="O39" s="3"/>
      <c r="P39" s="2"/>
      <c r="V39" s="2"/>
    </row>
    <row r="40" spans="1:22" ht="13.5" customHeight="1" x14ac:dyDescent="0.3">
      <c r="A40" s="2"/>
      <c r="B40" s="6"/>
      <c r="C40" s="3"/>
      <c r="D40" s="2"/>
      <c r="E40" s="2"/>
      <c r="F40" s="24" t="e">
        <f t="shared" si="0"/>
        <v>#N/A</v>
      </c>
      <c r="G40" s="6"/>
      <c r="H40" s="3" t="e">
        <f t="shared" si="2"/>
        <v>#N/A</v>
      </c>
      <c r="I40" s="3" t="e">
        <f t="shared" si="3"/>
        <v>#N/A</v>
      </c>
      <c r="J40" s="3">
        <v>1800</v>
      </c>
      <c r="K40" s="3"/>
      <c r="L40" s="3"/>
      <c r="M40" s="3"/>
      <c r="N40" s="3"/>
      <c r="O40" s="3"/>
      <c r="P40" s="2"/>
      <c r="V40" s="2"/>
    </row>
    <row r="41" spans="1:22" ht="13.5" customHeight="1" x14ac:dyDescent="0.3">
      <c r="A41" s="2"/>
      <c r="B41" s="6"/>
      <c r="C41" s="3"/>
      <c r="D41" s="2"/>
      <c r="E41" s="2"/>
      <c r="F41" s="24" t="e">
        <f t="shared" si="0"/>
        <v>#N/A</v>
      </c>
      <c r="G41" s="6"/>
      <c r="H41" s="3" t="e">
        <f t="shared" si="2"/>
        <v>#N/A</v>
      </c>
      <c r="I41" s="3" t="e">
        <f t="shared" si="3"/>
        <v>#N/A</v>
      </c>
      <c r="J41" s="3">
        <v>1800</v>
      </c>
      <c r="K41" s="3"/>
      <c r="L41" s="3"/>
      <c r="M41" s="3"/>
      <c r="N41" s="3"/>
      <c r="O41" s="3"/>
      <c r="P41" s="2"/>
      <c r="V41" s="2"/>
    </row>
    <row r="42" spans="1:22" ht="13.5" customHeight="1" x14ac:dyDescent="0.3">
      <c r="A42" s="2"/>
      <c r="B42" s="6"/>
      <c r="C42" s="3"/>
      <c r="D42" s="2"/>
      <c r="E42" s="2"/>
      <c r="F42" s="24" t="e">
        <f t="shared" si="0"/>
        <v>#N/A</v>
      </c>
      <c r="G42" s="6"/>
      <c r="H42" s="3" t="e">
        <f t="shared" si="2"/>
        <v>#N/A</v>
      </c>
      <c r="I42" s="3" t="e">
        <f t="shared" si="3"/>
        <v>#N/A</v>
      </c>
      <c r="J42" s="3">
        <v>1800</v>
      </c>
      <c r="K42" s="3"/>
      <c r="L42" s="3"/>
      <c r="M42" s="3"/>
      <c r="N42" s="3"/>
      <c r="O42" s="3"/>
      <c r="P42" s="2"/>
      <c r="V42" s="2"/>
    </row>
    <row r="43" spans="1:22" ht="13.5" customHeight="1" x14ac:dyDescent="0.3">
      <c r="A43" s="2"/>
      <c r="B43" s="6"/>
      <c r="C43" s="3"/>
      <c r="D43" s="2"/>
      <c r="E43" s="2"/>
      <c r="F43" s="24" t="e">
        <f t="shared" si="0"/>
        <v>#N/A</v>
      </c>
      <c r="G43" s="6"/>
      <c r="H43" s="3" t="e">
        <f t="shared" si="2"/>
        <v>#N/A</v>
      </c>
      <c r="I43" s="3" t="e">
        <f t="shared" si="3"/>
        <v>#N/A</v>
      </c>
      <c r="J43" s="3">
        <v>1800</v>
      </c>
      <c r="K43" s="3"/>
      <c r="L43" s="3"/>
      <c r="M43" s="3"/>
      <c r="N43" s="3"/>
      <c r="O43" s="3"/>
      <c r="P43" s="2"/>
      <c r="V43" s="2"/>
    </row>
    <row r="44" spans="1:22" ht="13.5" customHeight="1" x14ac:dyDescent="0.3">
      <c r="A44" s="2"/>
      <c r="B44" s="6"/>
      <c r="C44" s="3"/>
      <c r="D44" s="2"/>
      <c r="E44" s="2"/>
      <c r="F44" s="24" t="e">
        <f t="shared" si="0"/>
        <v>#N/A</v>
      </c>
      <c r="G44" s="6"/>
      <c r="H44" s="3" t="e">
        <f t="shared" si="2"/>
        <v>#N/A</v>
      </c>
      <c r="I44" s="3" t="e">
        <f t="shared" si="3"/>
        <v>#N/A</v>
      </c>
      <c r="J44" s="3">
        <v>1800</v>
      </c>
      <c r="K44" s="3"/>
      <c r="L44" s="3"/>
      <c r="M44" s="3"/>
      <c r="N44" s="3"/>
      <c r="O44" s="3"/>
      <c r="P44" s="2"/>
      <c r="V44" s="2"/>
    </row>
    <row r="45" spans="1:22" ht="13.5" customHeight="1" x14ac:dyDescent="0.3">
      <c r="A45" s="2"/>
      <c r="B45" s="6"/>
      <c r="C45" s="3"/>
      <c r="D45" s="2"/>
      <c r="E45" s="2"/>
      <c r="F45" s="24" t="e">
        <f t="shared" si="0"/>
        <v>#N/A</v>
      </c>
      <c r="G45" s="6"/>
      <c r="H45" s="3" t="e">
        <f t="shared" si="2"/>
        <v>#N/A</v>
      </c>
      <c r="I45" s="3" t="e">
        <f t="shared" si="3"/>
        <v>#N/A</v>
      </c>
      <c r="J45" s="3">
        <v>1800</v>
      </c>
      <c r="K45" s="3"/>
      <c r="L45" s="3"/>
      <c r="M45" s="3"/>
      <c r="N45" s="3"/>
      <c r="O45" s="3"/>
      <c r="P45" s="2"/>
      <c r="V45" s="2"/>
    </row>
    <row r="46" spans="1:22" ht="13.5" customHeight="1" x14ac:dyDescent="0.3">
      <c r="A46" s="2"/>
      <c r="B46" s="6"/>
      <c r="C46" s="3"/>
      <c r="D46" s="2"/>
      <c r="E46" s="2"/>
      <c r="F46" s="24" t="e">
        <f t="shared" si="0"/>
        <v>#N/A</v>
      </c>
      <c r="G46" s="6"/>
      <c r="H46" s="3" t="e">
        <f t="shared" si="2"/>
        <v>#N/A</v>
      </c>
      <c r="I46" s="3" t="e">
        <f t="shared" si="3"/>
        <v>#N/A</v>
      </c>
      <c r="J46" s="3">
        <v>1800</v>
      </c>
      <c r="K46" s="3"/>
      <c r="L46" s="3"/>
      <c r="M46" s="3"/>
      <c r="N46" s="3"/>
      <c r="O46" s="3"/>
      <c r="P46" s="2"/>
      <c r="V46" s="2"/>
    </row>
    <row r="47" spans="1:22" ht="13.5" customHeight="1" x14ac:dyDescent="0.3">
      <c r="A47" s="2"/>
      <c r="B47" s="6"/>
      <c r="C47" s="3"/>
      <c r="D47" s="2"/>
      <c r="E47" s="2"/>
      <c r="F47" s="24" t="e">
        <f t="shared" si="0"/>
        <v>#N/A</v>
      </c>
      <c r="G47" s="6"/>
      <c r="H47" s="3" t="e">
        <f t="shared" si="2"/>
        <v>#N/A</v>
      </c>
      <c r="I47" s="3" t="e">
        <f t="shared" si="3"/>
        <v>#N/A</v>
      </c>
      <c r="J47" s="3">
        <v>1800</v>
      </c>
      <c r="K47" s="3"/>
      <c r="L47" s="3"/>
      <c r="M47" s="3"/>
      <c r="N47" s="3"/>
      <c r="O47" s="3"/>
      <c r="P47" s="2"/>
      <c r="V47" s="2"/>
    </row>
    <row r="48" spans="1:22" ht="13.5" customHeight="1" x14ac:dyDescent="0.3">
      <c r="A48" s="2"/>
      <c r="B48" s="6"/>
      <c r="C48" s="3"/>
      <c r="D48" s="2"/>
      <c r="E48" s="2"/>
      <c r="F48" s="24" t="e">
        <f t="shared" si="0"/>
        <v>#N/A</v>
      </c>
      <c r="G48" s="6"/>
      <c r="H48" s="3" t="e">
        <f t="shared" si="2"/>
        <v>#N/A</v>
      </c>
      <c r="I48" s="3" t="e">
        <f t="shared" si="3"/>
        <v>#N/A</v>
      </c>
      <c r="J48" s="3">
        <v>1800</v>
      </c>
      <c r="K48" s="3"/>
      <c r="L48" s="3"/>
      <c r="M48" s="3"/>
      <c r="N48" s="3"/>
      <c r="O48" s="3"/>
      <c r="P48" s="2"/>
      <c r="V48" s="2"/>
    </row>
    <row r="49" spans="1:24" ht="13.5" customHeight="1" x14ac:dyDescent="0.3">
      <c r="A49" s="2"/>
      <c r="B49" s="6"/>
      <c r="C49" s="3"/>
      <c r="D49" s="2"/>
      <c r="E49" s="2"/>
      <c r="F49" s="24" t="e">
        <f t="shared" si="0"/>
        <v>#N/A</v>
      </c>
      <c r="G49" s="6"/>
      <c r="H49" s="3" t="e">
        <f t="shared" si="2"/>
        <v>#N/A</v>
      </c>
      <c r="I49" s="3" t="e">
        <f t="shared" si="3"/>
        <v>#N/A</v>
      </c>
      <c r="J49" s="3">
        <v>1800</v>
      </c>
      <c r="K49" s="3"/>
      <c r="L49" s="3"/>
      <c r="M49" s="3"/>
      <c r="N49" s="3"/>
      <c r="O49" s="3"/>
      <c r="P49" s="2"/>
      <c r="V49" s="2"/>
    </row>
    <row r="50" spans="1:24" ht="13.5" customHeight="1" x14ac:dyDescent="0.3">
      <c r="A50" s="2"/>
      <c r="B50" s="6"/>
      <c r="C50" s="3"/>
      <c r="D50" s="2"/>
      <c r="E50" s="2"/>
      <c r="F50" s="24" t="e">
        <f t="shared" si="0"/>
        <v>#N/A</v>
      </c>
      <c r="G50" s="6"/>
      <c r="H50" s="3" t="e">
        <f t="shared" si="2"/>
        <v>#N/A</v>
      </c>
      <c r="I50" s="3" t="e">
        <f t="shared" si="3"/>
        <v>#N/A</v>
      </c>
      <c r="J50" s="3">
        <v>1800</v>
      </c>
      <c r="K50" s="3"/>
      <c r="L50" s="3"/>
      <c r="M50" s="3"/>
      <c r="N50" s="3"/>
      <c r="O50" s="3"/>
      <c r="P50" s="2"/>
      <c r="V50" s="2"/>
      <c r="X50" s="1">
        <v>5</v>
      </c>
    </row>
    <row r="51" spans="1:24" ht="13.5" customHeight="1" x14ac:dyDescent="0.3">
      <c r="A51" s="2"/>
      <c r="B51" s="6"/>
      <c r="C51" s="3"/>
      <c r="D51" s="2"/>
      <c r="E51" s="2"/>
      <c r="F51" s="24" t="e">
        <f t="shared" si="0"/>
        <v>#N/A</v>
      </c>
      <c r="G51" s="6"/>
      <c r="H51" s="3" t="e">
        <f t="shared" si="2"/>
        <v>#N/A</v>
      </c>
      <c r="I51" s="3" t="e">
        <f t="shared" si="3"/>
        <v>#N/A</v>
      </c>
      <c r="J51" s="3">
        <v>1800</v>
      </c>
      <c r="K51" s="3"/>
      <c r="L51" s="3"/>
      <c r="M51" s="3"/>
      <c r="N51" s="3"/>
      <c r="O51" s="3"/>
      <c r="P51" s="2"/>
      <c r="V51" s="2"/>
    </row>
    <row r="52" spans="1:24" ht="13.5" customHeight="1" x14ac:dyDescent="0.3">
      <c r="A52" s="2"/>
      <c r="B52" s="6"/>
      <c r="C52" s="3"/>
      <c r="D52" s="2"/>
      <c r="E52" s="2"/>
      <c r="F52" s="24" t="e">
        <f t="shared" si="0"/>
        <v>#N/A</v>
      </c>
      <c r="G52" s="6"/>
      <c r="H52" s="3" t="e">
        <f t="shared" si="2"/>
        <v>#N/A</v>
      </c>
      <c r="I52" s="3" t="e">
        <f t="shared" si="3"/>
        <v>#N/A</v>
      </c>
      <c r="J52" s="3">
        <v>1800</v>
      </c>
      <c r="K52" s="3"/>
      <c r="L52" s="3"/>
      <c r="M52" s="3"/>
      <c r="N52" s="3"/>
      <c r="O52" s="3"/>
      <c r="P52" s="2"/>
      <c r="V52" s="2"/>
    </row>
    <row r="53" spans="1:24" ht="13.5" customHeight="1" x14ac:dyDescent="0.3">
      <c r="A53" s="2"/>
      <c r="B53" s="6"/>
      <c r="C53" s="3"/>
      <c r="D53" s="2"/>
      <c r="E53" s="2"/>
      <c r="F53" s="24" t="e">
        <f t="shared" si="0"/>
        <v>#N/A</v>
      </c>
      <c r="G53" s="6"/>
      <c r="H53" s="3" t="e">
        <f t="shared" si="2"/>
        <v>#N/A</v>
      </c>
      <c r="I53" s="3" t="e">
        <f t="shared" si="3"/>
        <v>#N/A</v>
      </c>
      <c r="J53" s="3">
        <v>1800</v>
      </c>
      <c r="K53" s="3"/>
      <c r="L53" s="3"/>
      <c r="M53" s="3"/>
      <c r="N53" s="3"/>
      <c r="O53" s="3"/>
      <c r="P53" s="2"/>
      <c r="V53" s="2"/>
    </row>
    <row r="54" spans="1:24" ht="13.5" customHeight="1" x14ac:dyDescent="0.3">
      <c r="A54" s="2"/>
      <c r="B54" s="6"/>
      <c r="C54" s="3"/>
      <c r="D54" s="2"/>
      <c r="E54" s="2"/>
      <c r="F54" s="24" t="e">
        <f t="shared" si="0"/>
        <v>#N/A</v>
      </c>
      <c r="G54" s="6"/>
      <c r="H54" s="3" t="e">
        <f t="shared" si="2"/>
        <v>#N/A</v>
      </c>
      <c r="I54" s="3" t="e">
        <f t="shared" si="3"/>
        <v>#N/A</v>
      </c>
      <c r="J54" s="3">
        <v>1800</v>
      </c>
      <c r="K54" s="3"/>
      <c r="L54" s="3"/>
      <c r="M54" s="3"/>
      <c r="N54" s="3"/>
      <c r="O54" s="3"/>
      <c r="P54" s="2"/>
      <c r="V54" s="2"/>
    </row>
    <row r="55" spans="1:24" ht="13.5" customHeight="1" x14ac:dyDescent="0.3">
      <c r="A55" s="2"/>
      <c r="B55" s="6"/>
      <c r="C55" s="3"/>
      <c r="D55" s="2"/>
      <c r="E55" s="2"/>
      <c r="F55" s="24" t="e">
        <f t="shared" si="0"/>
        <v>#N/A</v>
      </c>
      <c r="G55" s="6"/>
      <c r="H55" s="3" t="e">
        <f t="shared" si="2"/>
        <v>#N/A</v>
      </c>
      <c r="I55" s="3" t="e">
        <f t="shared" si="3"/>
        <v>#N/A</v>
      </c>
      <c r="J55" s="3">
        <v>1800</v>
      </c>
      <c r="K55" s="3"/>
      <c r="L55" s="3"/>
      <c r="M55" s="3"/>
      <c r="N55" s="3"/>
      <c r="O55" s="3"/>
      <c r="P55" s="2"/>
      <c r="V55" s="2"/>
    </row>
    <row r="56" spans="1:24" ht="13.5" customHeight="1" x14ac:dyDescent="0.3">
      <c r="A56" s="2"/>
      <c r="B56" s="6"/>
      <c r="C56" s="3"/>
      <c r="D56" s="2"/>
      <c r="E56" s="2"/>
      <c r="F56" s="24" t="e">
        <f t="shared" si="0"/>
        <v>#N/A</v>
      </c>
      <c r="G56" s="6"/>
      <c r="H56" s="3" t="e">
        <f t="shared" si="2"/>
        <v>#N/A</v>
      </c>
      <c r="I56" s="3" t="e">
        <f t="shared" si="3"/>
        <v>#N/A</v>
      </c>
      <c r="J56" s="3">
        <v>1800</v>
      </c>
      <c r="K56" s="3"/>
      <c r="L56" s="3"/>
      <c r="M56" s="3"/>
      <c r="N56" s="3"/>
      <c r="O56" s="3"/>
      <c r="P56" s="2"/>
      <c r="V56" s="2"/>
    </row>
    <row r="57" spans="1:24" ht="13.5" customHeight="1" x14ac:dyDescent="0.3">
      <c r="A57" s="2"/>
      <c r="B57" s="6"/>
      <c r="C57" s="3"/>
      <c r="D57" s="2"/>
      <c r="E57" s="2"/>
      <c r="F57" s="24" t="e">
        <f t="shared" si="0"/>
        <v>#N/A</v>
      </c>
      <c r="G57" s="6"/>
      <c r="H57" s="3" t="e">
        <f t="shared" si="2"/>
        <v>#N/A</v>
      </c>
      <c r="I57" s="3" t="e">
        <f t="shared" si="3"/>
        <v>#N/A</v>
      </c>
      <c r="J57" s="3">
        <v>1800</v>
      </c>
      <c r="K57" s="3"/>
      <c r="L57" s="3"/>
      <c r="M57" s="3"/>
      <c r="N57" s="3"/>
      <c r="O57" s="3"/>
      <c r="P57" s="2"/>
      <c r="V57" s="2"/>
    </row>
    <row r="58" spans="1:24" ht="13.5" customHeight="1" x14ac:dyDescent="0.3">
      <c r="A58" s="2"/>
      <c r="B58" s="6"/>
      <c r="C58" s="3"/>
      <c r="D58" s="2"/>
      <c r="E58" s="2"/>
      <c r="F58" s="24" t="e">
        <f t="shared" si="0"/>
        <v>#N/A</v>
      </c>
      <c r="G58" s="6"/>
      <c r="H58" s="3" t="e">
        <f t="shared" si="2"/>
        <v>#N/A</v>
      </c>
      <c r="I58" s="3" t="e">
        <f t="shared" si="3"/>
        <v>#N/A</v>
      </c>
      <c r="J58" s="3">
        <v>1800</v>
      </c>
      <c r="K58" s="3"/>
      <c r="L58" s="3"/>
      <c r="M58" s="3"/>
      <c r="N58" s="3"/>
      <c r="O58" s="3"/>
      <c r="P58" s="2"/>
      <c r="V58" s="2"/>
    </row>
    <row r="59" spans="1:24" ht="13.5" customHeight="1" x14ac:dyDescent="0.3">
      <c r="A59" s="2"/>
      <c r="B59" s="6"/>
      <c r="C59" s="3"/>
      <c r="D59" s="2"/>
      <c r="E59" s="2"/>
      <c r="F59" s="24" t="e">
        <f t="shared" si="0"/>
        <v>#N/A</v>
      </c>
      <c r="G59" s="6"/>
      <c r="H59" s="3" t="e">
        <f t="shared" si="2"/>
        <v>#N/A</v>
      </c>
      <c r="I59" s="3" t="e">
        <f t="shared" si="3"/>
        <v>#N/A</v>
      </c>
      <c r="J59" s="3">
        <v>1800</v>
      </c>
      <c r="K59" s="3"/>
      <c r="L59" s="3"/>
      <c r="M59" s="3"/>
      <c r="N59" s="3"/>
      <c r="O59" s="3"/>
      <c r="P59" s="2"/>
      <c r="V59" s="2"/>
    </row>
    <row r="60" spans="1:24" ht="13.5" customHeight="1" x14ac:dyDescent="0.3">
      <c r="A60" s="2"/>
      <c r="B60" s="6"/>
      <c r="C60" s="3"/>
      <c r="D60" s="2"/>
      <c r="E60" s="2"/>
      <c r="F60" s="24" t="e">
        <f t="shared" si="0"/>
        <v>#N/A</v>
      </c>
      <c r="G60" s="6"/>
      <c r="H60" s="3" t="e">
        <f t="shared" si="2"/>
        <v>#N/A</v>
      </c>
      <c r="I60" s="3" t="e">
        <f t="shared" si="3"/>
        <v>#N/A</v>
      </c>
      <c r="J60" s="3">
        <v>1800</v>
      </c>
      <c r="K60" s="3"/>
      <c r="L60" s="3"/>
      <c r="M60" s="3"/>
      <c r="N60" s="3"/>
      <c r="O60" s="3"/>
      <c r="P60" s="2"/>
      <c r="V60" s="2"/>
    </row>
    <row r="61" spans="1:24" ht="13.5" customHeight="1" x14ac:dyDescent="0.3">
      <c r="A61" s="2"/>
      <c r="B61" s="6"/>
      <c r="C61" s="3"/>
      <c r="D61" s="2"/>
      <c r="E61" s="2"/>
      <c r="F61" s="24" t="e">
        <f t="shared" si="0"/>
        <v>#N/A</v>
      </c>
      <c r="G61" s="6"/>
      <c r="H61" s="3" t="e">
        <f t="shared" si="2"/>
        <v>#N/A</v>
      </c>
      <c r="I61" s="3" t="e">
        <f t="shared" si="3"/>
        <v>#N/A</v>
      </c>
      <c r="J61" s="3">
        <v>1800</v>
      </c>
      <c r="K61" s="3"/>
      <c r="L61" s="3"/>
      <c r="M61" s="3"/>
      <c r="N61" s="3"/>
      <c r="O61" s="3"/>
      <c r="P61" s="2"/>
      <c r="V61" s="2"/>
    </row>
    <row r="62" spans="1:24" ht="13.5" customHeight="1" x14ac:dyDescent="0.3">
      <c r="A62" s="2"/>
      <c r="B62" s="6"/>
      <c r="C62" s="3"/>
      <c r="D62" s="2"/>
      <c r="E62" s="2"/>
      <c r="F62" s="24" t="e">
        <f t="shared" si="0"/>
        <v>#N/A</v>
      </c>
      <c r="G62" s="6"/>
      <c r="H62" s="3" t="e">
        <f t="shared" si="2"/>
        <v>#N/A</v>
      </c>
      <c r="I62" s="3" t="e">
        <f t="shared" si="3"/>
        <v>#N/A</v>
      </c>
      <c r="J62" s="3">
        <v>1800</v>
      </c>
      <c r="K62" s="3"/>
      <c r="L62" s="3"/>
      <c r="M62" s="3"/>
      <c r="N62" s="3"/>
      <c r="O62" s="3"/>
      <c r="P62" s="2"/>
      <c r="V62" s="2"/>
    </row>
    <row r="63" spans="1:24" ht="13.5" customHeight="1" x14ac:dyDescent="0.3">
      <c r="A63" s="2"/>
      <c r="B63" s="6"/>
      <c r="C63" s="3"/>
      <c r="D63" s="2"/>
      <c r="E63" s="2"/>
      <c r="F63" s="24" t="e">
        <f t="shared" si="0"/>
        <v>#N/A</v>
      </c>
      <c r="G63" s="6"/>
      <c r="H63" s="3" t="e">
        <f t="shared" si="2"/>
        <v>#N/A</v>
      </c>
      <c r="I63" s="3" t="e">
        <f t="shared" si="3"/>
        <v>#N/A</v>
      </c>
      <c r="J63" s="3">
        <v>1800</v>
      </c>
      <c r="K63" s="3"/>
      <c r="L63" s="3"/>
      <c r="M63" s="3"/>
      <c r="N63" s="3"/>
      <c r="O63" s="3"/>
      <c r="P63" s="2"/>
      <c r="V63" s="2"/>
    </row>
    <row r="64" spans="1:24" ht="13.5" customHeight="1" x14ac:dyDescent="0.3">
      <c r="A64" s="2"/>
      <c r="B64" s="6"/>
      <c r="C64" s="3"/>
      <c r="D64" s="2"/>
      <c r="E64" s="2"/>
      <c r="F64" s="24" t="e">
        <f t="shared" si="0"/>
        <v>#N/A</v>
      </c>
      <c r="G64" s="6"/>
      <c r="H64" s="3" t="e">
        <f t="shared" si="2"/>
        <v>#N/A</v>
      </c>
      <c r="I64" s="3" t="e">
        <f t="shared" si="3"/>
        <v>#N/A</v>
      </c>
      <c r="J64" s="3">
        <v>1800</v>
      </c>
      <c r="K64" s="3"/>
      <c r="L64" s="3"/>
      <c r="M64" s="3"/>
      <c r="N64" s="3"/>
      <c r="O64" s="3"/>
      <c r="P64" s="2"/>
      <c r="V64" s="2"/>
    </row>
    <row r="65" spans="1:22" ht="13.5" customHeight="1" x14ac:dyDescent="0.3">
      <c r="A65" s="2"/>
      <c r="B65" s="6"/>
      <c r="C65" s="3"/>
      <c r="D65" s="2"/>
      <c r="E65" s="2"/>
      <c r="F65" s="24" t="e">
        <f t="shared" si="0"/>
        <v>#N/A</v>
      </c>
      <c r="G65" s="6"/>
      <c r="H65" s="3" t="e">
        <f t="shared" si="2"/>
        <v>#N/A</v>
      </c>
      <c r="I65" s="3" t="e">
        <f t="shared" si="3"/>
        <v>#N/A</v>
      </c>
      <c r="J65" s="3">
        <v>1800</v>
      </c>
      <c r="K65" s="3"/>
      <c r="L65" s="3"/>
      <c r="M65" s="3"/>
      <c r="N65" s="3"/>
      <c r="O65" s="3"/>
      <c r="P65" s="2"/>
      <c r="V65" s="2"/>
    </row>
    <row r="66" spans="1:22" ht="13.5" customHeight="1" x14ac:dyDescent="0.3">
      <c r="A66" s="2"/>
      <c r="B66" s="6"/>
      <c r="C66" s="3"/>
      <c r="D66" s="2"/>
      <c r="E66" s="2"/>
      <c r="F66" s="24" t="e">
        <f t="shared" si="0"/>
        <v>#N/A</v>
      </c>
      <c r="G66" s="6"/>
      <c r="H66" s="3" t="e">
        <f t="shared" si="2"/>
        <v>#N/A</v>
      </c>
      <c r="I66" s="3" t="e">
        <f t="shared" si="3"/>
        <v>#N/A</v>
      </c>
      <c r="J66" s="3">
        <v>1800</v>
      </c>
      <c r="K66" s="3"/>
      <c r="L66" s="3"/>
      <c r="M66" s="3"/>
      <c r="N66" s="3"/>
      <c r="O66" s="3"/>
      <c r="P66" s="2"/>
      <c r="V66" s="2"/>
    </row>
    <row r="67" spans="1:22" ht="13.5" customHeight="1" x14ac:dyDescent="0.3">
      <c r="A67" s="2"/>
      <c r="B67" s="6"/>
      <c r="C67" s="3"/>
      <c r="D67" s="2"/>
      <c r="E67" s="2"/>
      <c r="F67" s="24" t="e">
        <f t="shared" si="0"/>
        <v>#N/A</v>
      </c>
      <c r="G67" s="6"/>
      <c r="H67" s="3" t="e">
        <f t="shared" si="2"/>
        <v>#N/A</v>
      </c>
      <c r="I67" s="3" t="e">
        <f t="shared" si="3"/>
        <v>#N/A</v>
      </c>
      <c r="J67" s="3">
        <v>1800</v>
      </c>
      <c r="K67" s="3"/>
      <c r="L67" s="3"/>
      <c r="M67" s="3"/>
      <c r="N67" s="3"/>
      <c r="O67" s="3"/>
      <c r="P67" s="2"/>
      <c r="V67" s="2"/>
    </row>
    <row r="68" spans="1:22" ht="13.5" customHeight="1" x14ac:dyDescent="0.3">
      <c r="A68" s="2"/>
      <c r="B68" s="6"/>
      <c r="C68" s="3"/>
      <c r="D68" s="2"/>
      <c r="E68" s="2"/>
      <c r="F68" s="24" t="e">
        <f t="shared" si="0"/>
        <v>#N/A</v>
      </c>
      <c r="G68" s="6"/>
      <c r="H68" s="3" t="e">
        <f t="shared" si="2"/>
        <v>#N/A</v>
      </c>
      <c r="I68" s="3" t="e">
        <f t="shared" si="3"/>
        <v>#N/A</v>
      </c>
      <c r="J68" s="3">
        <v>1800</v>
      </c>
      <c r="K68" s="3"/>
      <c r="L68" s="3"/>
      <c r="M68" s="3"/>
      <c r="N68" s="3"/>
      <c r="O68" s="3"/>
      <c r="P68" s="2"/>
      <c r="V68" s="2"/>
    </row>
    <row r="69" spans="1:22" ht="13.5" customHeight="1" x14ac:dyDescent="0.3">
      <c r="A69" s="2"/>
      <c r="B69" s="6"/>
      <c r="C69" s="3"/>
      <c r="D69" s="2"/>
      <c r="E69" s="2"/>
      <c r="F69" s="24" t="e">
        <f t="shared" si="0"/>
        <v>#N/A</v>
      </c>
      <c r="G69" s="6"/>
      <c r="H69" s="3" t="e">
        <f t="shared" si="2"/>
        <v>#N/A</v>
      </c>
      <c r="I69" s="3" t="e">
        <f t="shared" si="3"/>
        <v>#N/A</v>
      </c>
      <c r="J69" s="3">
        <v>1800</v>
      </c>
      <c r="K69" s="3"/>
      <c r="L69" s="3"/>
      <c r="M69" s="3"/>
      <c r="N69" s="3"/>
      <c r="O69" s="3"/>
      <c r="P69" s="2"/>
      <c r="V69" s="2"/>
    </row>
    <row r="70" spans="1:22" ht="13.5" customHeight="1" x14ac:dyDescent="0.3">
      <c r="A70" s="2"/>
      <c r="B70" s="6"/>
      <c r="C70" s="3"/>
      <c r="D70" s="2"/>
      <c r="E70" s="2"/>
      <c r="F70" s="24" t="e">
        <f t="shared" si="0"/>
        <v>#N/A</v>
      </c>
      <c r="G70" s="6"/>
      <c r="H70" s="3" t="e">
        <f t="shared" si="2"/>
        <v>#N/A</v>
      </c>
      <c r="I70" s="3" t="e">
        <f t="shared" si="3"/>
        <v>#N/A</v>
      </c>
      <c r="J70" s="3">
        <v>1800</v>
      </c>
      <c r="K70" s="3"/>
      <c r="L70" s="3"/>
      <c r="M70" s="3"/>
      <c r="N70" s="3"/>
      <c r="O70" s="3"/>
      <c r="P70" s="2"/>
      <c r="V70" s="2"/>
    </row>
    <row r="71" spans="1:22" ht="13.5" customHeight="1" x14ac:dyDescent="0.3">
      <c r="A71" s="2"/>
      <c r="B71" s="6"/>
      <c r="C71" s="3"/>
      <c r="D71" s="2"/>
      <c r="E71" s="2"/>
      <c r="F71" s="24" t="e">
        <f t="shared" ref="F71:F92" si="4">VLOOKUP(E71,$V$6:$X$116,3,FALSE)</f>
        <v>#N/A</v>
      </c>
      <c r="G71" s="6"/>
      <c r="H71" s="3" t="e">
        <f t="shared" si="2"/>
        <v>#N/A</v>
      </c>
      <c r="I71" s="3" t="e">
        <f t="shared" si="3"/>
        <v>#N/A</v>
      </c>
      <c r="J71" s="3">
        <v>1800</v>
      </c>
      <c r="K71" s="3"/>
      <c r="L71" s="3"/>
      <c r="M71" s="3"/>
      <c r="N71" s="3"/>
      <c r="O71" s="3"/>
      <c r="P71" s="2"/>
      <c r="V71" s="2"/>
    </row>
    <row r="72" spans="1:22" ht="13.5" customHeight="1" x14ac:dyDescent="0.3">
      <c r="A72" s="2"/>
      <c r="B72" s="6"/>
      <c r="C72" s="3"/>
      <c r="D72" s="2"/>
      <c r="E72" s="2"/>
      <c r="F72" s="24" t="e">
        <f t="shared" si="4"/>
        <v>#N/A</v>
      </c>
      <c r="G72" s="6"/>
      <c r="H72" s="3" t="e">
        <f t="shared" ref="H72:H92" si="5">VLOOKUP(E72,$V$6:$X$118,2,FALSE)</f>
        <v>#N/A</v>
      </c>
      <c r="I72" s="3" t="e">
        <f t="shared" ref="I72:I92" si="6">G72*H72</f>
        <v>#N/A</v>
      </c>
      <c r="J72" s="3">
        <v>1800</v>
      </c>
      <c r="K72" s="3"/>
      <c r="L72" s="3"/>
      <c r="M72" s="3"/>
      <c r="N72" s="3"/>
      <c r="O72" s="3"/>
      <c r="P72" s="2"/>
      <c r="V72" s="2"/>
    </row>
    <row r="73" spans="1:22" ht="13.5" customHeight="1" x14ac:dyDescent="0.3">
      <c r="A73" s="2"/>
      <c r="B73" s="6"/>
      <c r="C73" s="3"/>
      <c r="D73" s="2"/>
      <c r="E73" s="2"/>
      <c r="F73" s="24" t="e">
        <f t="shared" si="4"/>
        <v>#N/A</v>
      </c>
      <c r="G73" s="6"/>
      <c r="H73" s="3" t="e">
        <f t="shared" si="5"/>
        <v>#N/A</v>
      </c>
      <c r="I73" s="3" t="e">
        <f t="shared" si="6"/>
        <v>#N/A</v>
      </c>
      <c r="J73" s="3">
        <v>1800</v>
      </c>
      <c r="K73" s="3"/>
      <c r="L73" s="3"/>
      <c r="M73" s="3"/>
      <c r="N73" s="3"/>
      <c r="O73" s="3"/>
      <c r="P73" s="2"/>
      <c r="V73" s="2"/>
    </row>
    <row r="74" spans="1:22" ht="13.5" customHeight="1" x14ac:dyDescent="0.3">
      <c r="A74" s="2"/>
      <c r="B74" s="6"/>
      <c r="C74" s="3"/>
      <c r="D74" s="2"/>
      <c r="E74" s="2"/>
      <c r="F74" s="24" t="e">
        <f t="shared" si="4"/>
        <v>#N/A</v>
      </c>
      <c r="G74" s="6"/>
      <c r="H74" s="3" t="e">
        <f t="shared" si="5"/>
        <v>#N/A</v>
      </c>
      <c r="I74" s="3" t="e">
        <f t="shared" si="6"/>
        <v>#N/A</v>
      </c>
      <c r="J74" s="3">
        <v>1800</v>
      </c>
      <c r="K74" s="3"/>
      <c r="L74" s="3"/>
      <c r="M74" s="3"/>
      <c r="N74" s="3"/>
      <c r="O74" s="3"/>
      <c r="P74" s="2"/>
      <c r="V74" s="2"/>
    </row>
    <row r="75" spans="1:22" ht="13.5" customHeight="1" x14ac:dyDescent="0.3">
      <c r="A75" s="2"/>
      <c r="B75" s="6"/>
      <c r="C75" s="3"/>
      <c r="D75" s="2"/>
      <c r="E75" s="2"/>
      <c r="F75" s="24" t="e">
        <f t="shared" si="4"/>
        <v>#N/A</v>
      </c>
      <c r="G75" s="6"/>
      <c r="H75" s="3" t="e">
        <f t="shared" si="5"/>
        <v>#N/A</v>
      </c>
      <c r="I75" s="3" t="e">
        <f t="shared" si="6"/>
        <v>#N/A</v>
      </c>
      <c r="J75" s="3">
        <v>1800</v>
      </c>
      <c r="K75" s="3"/>
      <c r="L75" s="3"/>
      <c r="M75" s="3"/>
      <c r="N75" s="3"/>
      <c r="O75" s="3"/>
      <c r="P75" s="2"/>
      <c r="V75" s="2"/>
    </row>
    <row r="76" spans="1:22" ht="13.5" customHeight="1" x14ac:dyDescent="0.3">
      <c r="A76" s="2"/>
      <c r="B76" s="6"/>
      <c r="C76" s="3"/>
      <c r="D76" s="2"/>
      <c r="E76" s="2"/>
      <c r="F76" s="24" t="e">
        <f t="shared" si="4"/>
        <v>#N/A</v>
      </c>
      <c r="G76" s="6"/>
      <c r="H76" s="3" t="e">
        <f t="shared" si="5"/>
        <v>#N/A</v>
      </c>
      <c r="I76" s="3" t="e">
        <f t="shared" si="6"/>
        <v>#N/A</v>
      </c>
      <c r="J76" s="3">
        <v>1800</v>
      </c>
      <c r="K76" s="3"/>
      <c r="L76" s="3"/>
      <c r="M76" s="3"/>
      <c r="N76" s="3"/>
      <c r="O76" s="3"/>
      <c r="P76" s="2"/>
      <c r="V76" s="2"/>
    </row>
    <row r="77" spans="1:22" ht="13.5" customHeight="1" x14ac:dyDescent="0.3">
      <c r="A77" s="2"/>
      <c r="B77" s="6"/>
      <c r="C77" s="3"/>
      <c r="D77" s="2"/>
      <c r="E77" s="2"/>
      <c r="F77" s="24" t="e">
        <f t="shared" si="4"/>
        <v>#N/A</v>
      </c>
      <c r="G77" s="6"/>
      <c r="H77" s="3" t="e">
        <f t="shared" si="5"/>
        <v>#N/A</v>
      </c>
      <c r="I77" s="3" t="e">
        <f t="shared" si="6"/>
        <v>#N/A</v>
      </c>
      <c r="J77" s="3">
        <v>1800</v>
      </c>
      <c r="K77" s="3"/>
      <c r="L77" s="3"/>
      <c r="M77" s="3"/>
      <c r="N77" s="3"/>
      <c r="O77" s="3"/>
      <c r="P77" s="2"/>
      <c r="V77" s="2"/>
    </row>
    <row r="78" spans="1:22" ht="13.5" customHeight="1" x14ac:dyDescent="0.3">
      <c r="A78" s="2"/>
      <c r="B78" s="6"/>
      <c r="C78" s="3"/>
      <c r="D78" s="2"/>
      <c r="E78" s="2"/>
      <c r="F78" s="24" t="e">
        <f t="shared" si="4"/>
        <v>#N/A</v>
      </c>
      <c r="G78" s="6"/>
      <c r="H78" s="3" t="e">
        <f t="shared" si="5"/>
        <v>#N/A</v>
      </c>
      <c r="I78" s="3" t="e">
        <f t="shared" si="6"/>
        <v>#N/A</v>
      </c>
      <c r="J78" s="3">
        <v>1800</v>
      </c>
      <c r="K78" s="3"/>
      <c r="L78" s="3"/>
      <c r="M78" s="3"/>
      <c r="N78" s="3"/>
      <c r="O78" s="3"/>
      <c r="P78" s="2"/>
      <c r="V78" s="2"/>
    </row>
    <row r="79" spans="1:22" ht="13.5" customHeight="1" x14ac:dyDescent="0.3">
      <c r="A79" s="2"/>
      <c r="B79" s="6"/>
      <c r="C79" s="3"/>
      <c r="D79" s="2"/>
      <c r="E79" s="2"/>
      <c r="F79" s="24" t="e">
        <f t="shared" si="4"/>
        <v>#N/A</v>
      </c>
      <c r="G79" s="6"/>
      <c r="H79" s="3" t="e">
        <f t="shared" si="5"/>
        <v>#N/A</v>
      </c>
      <c r="I79" s="3" t="e">
        <f t="shared" si="6"/>
        <v>#N/A</v>
      </c>
      <c r="J79" s="3">
        <v>1800</v>
      </c>
      <c r="K79" s="3"/>
      <c r="L79" s="3"/>
      <c r="M79" s="3"/>
      <c r="N79" s="3"/>
      <c r="O79" s="3"/>
      <c r="P79" s="2"/>
      <c r="V79" s="2"/>
    </row>
    <row r="80" spans="1:22" ht="13.5" customHeight="1" x14ac:dyDescent="0.3">
      <c r="A80" s="2"/>
      <c r="B80" s="6"/>
      <c r="C80" s="3"/>
      <c r="D80" s="2"/>
      <c r="E80" s="2"/>
      <c r="F80" s="24" t="e">
        <f t="shared" si="4"/>
        <v>#N/A</v>
      </c>
      <c r="G80" s="6"/>
      <c r="H80" s="3" t="e">
        <f t="shared" si="5"/>
        <v>#N/A</v>
      </c>
      <c r="I80" s="3" t="e">
        <f t="shared" si="6"/>
        <v>#N/A</v>
      </c>
      <c r="J80" s="3">
        <v>1800</v>
      </c>
      <c r="K80" s="3"/>
      <c r="L80" s="3"/>
      <c r="M80" s="3"/>
      <c r="N80" s="3"/>
      <c r="O80" s="3"/>
      <c r="P80" s="2"/>
      <c r="V80" s="2"/>
    </row>
    <row r="81" spans="1:22" ht="13.5" customHeight="1" x14ac:dyDescent="0.3">
      <c r="A81" s="2"/>
      <c r="B81" s="6"/>
      <c r="C81" s="3"/>
      <c r="D81" s="2"/>
      <c r="E81" s="2"/>
      <c r="F81" s="24" t="e">
        <f t="shared" si="4"/>
        <v>#N/A</v>
      </c>
      <c r="G81" s="6"/>
      <c r="H81" s="3" t="e">
        <f t="shared" si="5"/>
        <v>#N/A</v>
      </c>
      <c r="I81" s="3" t="e">
        <f t="shared" si="6"/>
        <v>#N/A</v>
      </c>
      <c r="J81" s="3">
        <v>1800</v>
      </c>
      <c r="K81" s="3"/>
      <c r="L81" s="3"/>
      <c r="M81" s="3"/>
      <c r="N81" s="3"/>
      <c r="O81" s="3"/>
      <c r="P81" s="2"/>
      <c r="V81" s="2"/>
    </row>
    <row r="82" spans="1:22" ht="13.5" customHeight="1" x14ac:dyDescent="0.3">
      <c r="A82" s="2"/>
      <c r="B82" s="6"/>
      <c r="C82" s="3"/>
      <c r="D82" s="2"/>
      <c r="E82" s="2"/>
      <c r="F82" s="24" t="e">
        <f t="shared" si="4"/>
        <v>#N/A</v>
      </c>
      <c r="G82" s="6"/>
      <c r="H82" s="3" t="e">
        <f t="shared" si="5"/>
        <v>#N/A</v>
      </c>
      <c r="I82" s="3" t="e">
        <f t="shared" si="6"/>
        <v>#N/A</v>
      </c>
      <c r="J82" s="3">
        <v>1800</v>
      </c>
      <c r="K82" s="3"/>
      <c r="L82" s="3"/>
      <c r="M82" s="3"/>
      <c r="N82" s="3"/>
      <c r="O82" s="3"/>
      <c r="P82" s="2"/>
      <c r="V82" s="2"/>
    </row>
    <row r="83" spans="1:22" ht="13.5" customHeight="1" x14ac:dyDescent="0.3">
      <c r="A83" s="2"/>
      <c r="B83" s="6"/>
      <c r="C83" s="3"/>
      <c r="D83" s="2"/>
      <c r="E83" s="2"/>
      <c r="F83" s="24" t="e">
        <f t="shared" si="4"/>
        <v>#N/A</v>
      </c>
      <c r="G83" s="6"/>
      <c r="H83" s="3" t="e">
        <f t="shared" si="5"/>
        <v>#N/A</v>
      </c>
      <c r="I83" s="3" t="e">
        <f t="shared" si="6"/>
        <v>#N/A</v>
      </c>
      <c r="J83" s="3">
        <v>1800</v>
      </c>
      <c r="K83" s="3"/>
      <c r="L83" s="3"/>
      <c r="M83" s="3"/>
      <c r="N83" s="3"/>
      <c r="O83" s="3"/>
      <c r="P83" s="2"/>
      <c r="V83" s="2"/>
    </row>
    <row r="84" spans="1:22" ht="13.5" customHeight="1" x14ac:dyDescent="0.3">
      <c r="A84" s="2"/>
      <c r="B84" s="6"/>
      <c r="C84" s="3"/>
      <c r="D84" s="2"/>
      <c r="E84" s="2"/>
      <c r="F84" s="24" t="e">
        <f t="shared" si="4"/>
        <v>#N/A</v>
      </c>
      <c r="G84" s="6"/>
      <c r="H84" s="3" t="e">
        <f t="shared" si="5"/>
        <v>#N/A</v>
      </c>
      <c r="I84" s="3" t="e">
        <f t="shared" si="6"/>
        <v>#N/A</v>
      </c>
      <c r="J84" s="3">
        <v>1800</v>
      </c>
      <c r="K84" s="3"/>
      <c r="L84" s="3"/>
      <c r="M84" s="3"/>
      <c r="N84" s="3"/>
      <c r="O84" s="3"/>
      <c r="P84" s="2"/>
      <c r="V84" s="2"/>
    </row>
    <row r="85" spans="1:22" ht="13.5" customHeight="1" x14ac:dyDescent="0.3">
      <c r="A85" s="2"/>
      <c r="B85" s="6"/>
      <c r="C85" s="3"/>
      <c r="D85" s="2"/>
      <c r="E85" s="2"/>
      <c r="F85" s="24" t="e">
        <f t="shared" si="4"/>
        <v>#N/A</v>
      </c>
      <c r="G85" s="6"/>
      <c r="H85" s="3" t="e">
        <f t="shared" si="5"/>
        <v>#N/A</v>
      </c>
      <c r="I85" s="3" t="e">
        <f t="shared" si="6"/>
        <v>#N/A</v>
      </c>
      <c r="J85" s="3">
        <v>1800</v>
      </c>
      <c r="K85" s="3"/>
      <c r="L85" s="3"/>
      <c r="M85" s="3"/>
      <c r="N85" s="3"/>
      <c r="O85" s="3"/>
      <c r="P85" s="2"/>
      <c r="V85" s="2"/>
    </row>
    <row r="86" spans="1:22" ht="13.5" customHeight="1" x14ac:dyDescent="0.3">
      <c r="A86" s="2"/>
      <c r="B86" s="6"/>
      <c r="C86" s="3"/>
      <c r="D86" s="2"/>
      <c r="E86" s="2"/>
      <c r="F86" s="24" t="e">
        <f t="shared" si="4"/>
        <v>#N/A</v>
      </c>
      <c r="G86" s="6"/>
      <c r="H86" s="3" t="e">
        <f t="shared" si="5"/>
        <v>#N/A</v>
      </c>
      <c r="I86" s="3" t="e">
        <f t="shared" si="6"/>
        <v>#N/A</v>
      </c>
      <c r="J86" s="3">
        <v>1800</v>
      </c>
      <c r="K86" s="3"/>
      <c r="L86" s="3"/>
      <c r="M86" s="3"/>
      <c r="N86" s="3"/>
      <c r="O86" s="3"/>
      <c r="P86" s="2"/>
      <c r="V86" s="2"/>
    </row>
    <row r="87" spans="1:22" ht="13.5" customHeight="1" x14ac:dyDescent="0.3">
      <c r="A87" s="2"/>
      <c r="B87" s="6"/>
      <c r="C87" s="3"/>
      <c r="D87" s="2"/>
      <c r="E87" s="2"/>
      <c r="F87" s="24" t="e">
        <f t="shared" si="4"/>
        <v>#N/A</v>
      </c>
      <c r="G87" s="6"/>
      <c r="H87" s="3" t="e">
        <f t="shared" si="5"/>
        <v>#N/A</v>
      </c>
      <c r="I87" s="3" t="e">
        <f t="shared" si="6"/>
        <v>#N/A</v>
      </c>
      <c r="J87" s="3">
        <v>1800</v>
      </c>
      <c r="K87" s="3"/>
      <c r="L87" s="3"/>
      <c r="M87" s="3"/>
      <c r="N87" s="3"/>
      <c r="O87" s="3"/>
      <c r="P87" s="2"/>
      <c r="V87" s="2"/>
    </row>
    <row r="88" spans="1:22" ht="13.5" customHeight="1" x14ac:dyDescent="0.3">
      <c r="A88" s="2"/>
      <c r="B88" s="6"/>
      <c r="C88" s="3"/>
      <c r="D88" s="2"/>
      <c r="E88" s="2"/>
      <c r="F88" s="24" t="e">
        <f t="shared" si="4"/>
        <v>#N/A</v>
      </c>
      <c r="G88" s="6"/>
      <c r="H88" s="3" t="e">
        <f t="shared" si="5"/>
        <v>#N/A</v>
      </c>
      <c r="I88" s="3" t="e">
        <f t="shared" si="6"/>
        <v>#N/A</v>
      </c>
      <c r="J88" s="3">
        <v>1800</v>
      </c>
      <c r="K88" s="3"/>
      <c r="L88" s="3"/>
      <c r="M88" s="3"/>
      <c r="N88" s="3"/>
      <c r="O88" s="3"/>
      <c r="P88" s="2"/>
      <c r="V88" s="2"/>
    </row>
    <row r="89" spans="1:22" ht="13.5" customHeight="1" x14ac:dyDescent="0.3">
      <c r="A89" s="2"/>
      <c r="B89" s="6"/>
      <c r="C89" s="3"/>
      <c r="D89" s="2"/>
      <c r="E89" s="2"/>
      <c r="F89" s="24" t="e">
        <f t="shared" si="4"/>
        <v>#N/A</v>
      </c>
      <c r="G89" s="6"/>
      <c r="H89" s="3" t="e">
        <f t="shared" si="5"/>
        <v>#N/A</v>
      </c>
      <c r="I89" s="3" t="e">
        <f t="shared" si="6"/>
        <v>#N/A</v>
      </c>
      <c r="J89" s="3">
        <v>1800</v>
      </c>
      <c r="K89" s="3"/>
      <c r="L89" s="3"/>
      <c r="M89" s="3"/>
      <c r="N89" s="3"/>
      <c r="O89" s="3"/>
      <c r="P89" s="2"/>
      <c r="V89" s="2"/>
    </row>
    <row r="90" spans="1:22" ht="13.5" customHeight="1" x14ac:dyDescent="0.3">
      <c r="A90" s="2"/>
      <c r="B90" s="6"/>
      <c r="C90" s="3"/>
      <c r="D90" s="2"/>
      <c r="E90" s="2"/>
      <c r="F90" s="24" t="e">
        <f t="shared" si="4"/>
        <v>#N/A</v>
      </c>
      <c r="G90" s="6"/>
      <c r="H90" s="3" t="e">
        <f t="shared" si="5"/>
        <v>#N/A</v>
      </c>
      <c r="I90" s="3" t="e">
        <f t="shared" si="6"/>
        <v>#N/A</v>
      </c>
      <c r="J90" s="3">
        <v>1800</v>
      </c>
      <c r="K90" s="3"/>
      <c r="L90" s="3"/>
      <c r="M90" s="3"/>
      <c r="N90" s="3"/>
      <c r="O90" s="3"/>
      <c r="P90" s="2"/>
      <c r="V90" s="2"/>
    </row>
    <row r="91" spans="1:22" ht="13.5" customHeight="1" x14ac:dyDescent="0.3">
      <c r="A91" s="2"/>
      <c r="B91" s="6"/>
      <c r="C91" s="3"/>
      <c r="D91" s="2"/>
      <c r="E91" s="2"/>
      <c r="F91" s="24" t="e">
        <f t="shared" si="4"/>
        <v>#N/A</v>
      </c>
      <c r="G91" s="6"/>
      <c r="H91" s="3" t="e">
        <f t="shared" si="5"/>
        <v>#N/A</v>
      </c>
      <c r="I91" s="3" t="e">
        <f t="shared" si="6"/>
        <v>#N/A</v>
      </c>
      <c r="J91" s="3">
        <v>1800</v>
      </c>
      <c r="K91" s="3"/>
      <c r="L91" s="3"/>
      <c r="M91" s="3"/>
      <c r="N91" s="3"/>
      <c r="O91" s="3"/>
      <c r="P91" s="2"/>
      <c r="V91" s="2"/>
    </row>
    <row r="92" spans="1:22" ht="13.5" customHeight="1" x14ac:dyDescent="0.3">
      <c r="A92" s="2"/>
      <c r="B92" s="3"/>
      <c r="C92" s="3"/>
      <c r="D92" s="2"/>
      <c r="E92" s="2"/>
      <c r="F92" s="24" t="e">
        <f t="shared" si="4"/>
        <v>#N/A</v>
      </c>
      <c r="G92" s="6"/>
      <c r="H92" s="3" t="e">
        <f t="shared" si="5"/>
        <v>#N/A</v>
      </c>
      <c r="I92" s="3" t="e">
        <f t="shared" si="6"/>
        <v>#N/A</v>
      </c>
      <c r="J92" s="3">
        <v>1800</v>
      </c>
      <c r="K92" s="3"/>
      <c r="L92" s="3"/>
      <c r="M92" s="3"/>
      <c r="N92" s="3"/>
      <c r="O92" s="3"/>
      <c r="P92" s="2"/>
      <c r="V92" s="2"/>
    </row>
    <row r="93" spans="1:22" ht="13.5" customHeight="1" x14ac:dyDescent="0.3">
      <c r="V93" s="2"/>
    </row>
    <row r="94" spans="1:22" ht="13.5" customHeight="1" x14ac:dyDescent="0.3">
      <c r="V94" s="2"/>
    </row>
    <row r="95" spans="1:22" ht="13.5" customHeight="1" x14ac:dyDescent="0.3">
      <c r="V95" s="2"/>
    </row>
    <row r="96" spans="1:22" ht="13.5" customHeight="1" x14ac:dyDescent="0.3">
      <c r="V96" s="2"/>
    </row>
    <row r="97" spans="22:23" ht="13.5" customHeight="1" x14ac:dyDescent="0.3">
      <c r="V97" s="2"/>
    </row>
    <row r="98" spans="22:23" ht="13.5" customHeight="1" x14ac:dyDescent="0.3">
      <c r="V98" s="2"/>
    </row>
    <row r="99" spans="22:23" ht="13.5" customHeight="1" x14ac:dyDescent="0.3">
      <c r="V99" s="2"/>
    </row>
    <row r="100" spans="22:23" ht="13.5" customHeight="1" x14ac:dyDescent="0.3">
      <c r="V100" s="2"/>
    </row>
    <row r="101" spans="22:23" ht="13.5" customHeight="1" x14ac:dyDescent="0.3">
      <c r="V101" s="2"/>
    </row>
    <row r="102" spans="22:23" ht="13.5" customHeight="1" x14ac:dyDescent="0.3">
      <c r="V102"/>
    </row>
    <row r="105" spans="22:23" ht="13.5" customHeight="1" x14ac:dyDescent="0.3">
      <c r="V105" s="2"/>
      <c r="W105" s="2"/>
    </row>
    <row r="106" spans="22:23" ht="13.5" customHeight="1" x14ac:dyDescent="0.3">
      <c r="V106" s="2"/>
      <c r="W106" s="2"/>
    </row>
    <row r="1048576" spans="4:5" ht="13.5" customHeight="1" x14ac:dyDescent="0.3">
      <c r="D1048576" s="5" t="s">
        <v>78</v>
      </c>
      <c r="E1048576" s="2" t="s">
        <v>84</v>
      </c>
    </row>
  </sheetData>
  <mergeCells count="15">
    <mergeCell ref="A3:A5"/>
    <mergeCell ref="B3:B5"/>
    <mergeCell ref="D3:D5"/>
    <mergeCell ref="F3:F5"/>
    <mergeCell ref="C3:C5"/>
    <mergeCell ref="M4:M5"/>
    <mergeCell ref="N4:N5"/>
    <mergeCell ref="O4:O5"/>
    <mergeCell ref="P3:P5"/>
    <mergeCell ref="G3:G5"/>
    <mergeCell ref="H3:H5"/>
    <mergeCell ref="J3:J5"/>
    <mergeCell ref="L3:O3"/>
    <mergeCell ref="L4:L5"/>
    <mergeCell ref="I3:I5"/>
  </mergeCells>
  <phoneticPr fontId="2"/>
  <pageMargins left="0.51181102362204722" right="0.5118110236220472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16"/>
  <sheetViews>
    <sheetView topLeftCell="A12" workbookViewId="0">
      <selection activeCell="D24" sqref="D24"/>
    </sheetView>
  </sheetViews>
  <sheetFormatPr defaultColWidth="9" defaultRowHeight="13.5" customHeight="1" x14ac:dyDescent="0.3"/>
  <cols>
    <col min="1" max="1" width="13.33203125" style="1" customWidth="1"/>
    <col min="2" max="3" width="4.75" style="4" customWidth="1"/>
    <col min="4" max="4" width="10.33203125" style="1" customWidth="1"/>
    <col min="5" max="5" width="15.58203125" style="1" customWidth="1"/>
    <col min="6" max="7" width="12.25" style="1" customWidth="1"/>
    <col min="8" max="14" width="6.58203125" style="1" customWidth="1"/>
    <col min="15" max="15" width="9.58203125" style="1" customWidth="1"/>
    <col min="16" max="17" width="6.58203125" style="1" customWidth="1"/>
    <col min="18" max="18" width="23.08203125" style="1" customWidth="1"/>
    <col min="19" max="16384" width="9" style="1"/>
  </cols>
  <sheetData>
    <row r="1" spans="1:18" s="15" customFormat="1" ht="22.5" customHeight="1" x14ac:dyDescent="0.3">
      <c r="A1" s="15" t="s">
        <v>46</v>
      </c>
      <c r="B1" s="16"/>
      <c r="C1" s="16"/>
    </row>
    <row r="2" spans="1:18" ht="9.75" customHeight="1" x14ac:dyDescent="0.3"/>
    <row r="3" spans="1:18" ht="13.5" customHeight="1" x14ac:dyDescent="0.3">
      <c r="A3" s="31" t="s">
        <v>13</v>
      </c>
      <c r="B3" s="31" t="s">
        <v>0</v>
      </c>
      <c r="C3" s="36" t="s">
        <v>23</v>
      </c>
      <c r="D3" s="31" t="s">
        <v>1</v>
      </c>
      <c r="E3" s="31" t="s">
        <v>24</v>
      </c>
      <c r="F3" s="31" t="s">
        <v>25</v>
      </c>
      <c r="G3" s="31" t="s">
        <v>26</v>
      </c>
      <c r="H3" s="36" t="s">
        <v>19</v>
      </c>
      <c r="I3" s="34" t="s">
        <v>27</v>
      </c>
      <c r="J3" s="35"/>
      <c r="K3" s="34" t="s">
        <v>31</v>
      </c>
      <c r="L3" s="35"/>
      <c r="M3" s="34" t="s">
        <v>32</v>
      </c>
      <c r="N3" s="38"/>
      <c r="O3" s="35"/>
      <c r="P3" s="48" t="s">
        <v>35</v>
      </c>
      <c r="Q3" s="49"/>
      <c r="R3" s="31" t="s">
        <v>3</v>
      </c>
    </row>
    <row r="4" spans="1:18" ht="13.5" customHeight="1" x14ac:dyDescent="0.3">
      <c r="A4" s="32"/>
      <c r="B4" s="32"/>
      <c r="C4" s="32"/>
      <c r="D4" s="32"/>
      <c r="E4" s="32"/>
      <c r="F4" s="32"/>
      <c r="G4" s="32"/>
      <c r="H4" s="32"/>
      <c r="I4" s="10" t="s">
        <v>28</v>
      </c>
      <c r="J4" s="10" t="s">
        <v>29</v>
      </c>
      <c r="K4" s="10" t="s">
        <v>28</v>
      </c>
      <c r="L4" s="10" t="s">
        <v>29</v>
      </c>
      <c r="M4" s="50" t="s">
        <v>28</v>
      </c>
      <c r="N4" s="31" t="s">
        <v>29</v>
      </c>
      <c r="O4" s="10" t="s">
        <v>33</v>
      </c>
      <c r="P4" s="11" t="s">
        <v>28</v>
      </c>
      <c r="Q4" s="11" t="s">
        <v>29</v>
      </c>
      <c r="R4" s="32"/>
    </row>
    <row r="5" spans="1:18" ht="13.5" customHeight="1" x14ac:dyDescent="0.3">
      <c r="A5" s="33"/>
      <c r="B5" s="33"/>
      <c r="C5" s="33"/>
      <c r="D5" s="33"/>
      <c r="E5" s="33"/>
      <c r="F5" s="33"/>
      <c r="G5" s="33"/>
      <c r="H5" s="33"/>
      <c r="I5" s="7" t="s">
        <v>30</v>
      </c>
      <c r="J5" s="7" t="s">
        <v>30</v>
      </c>
      <c r="K5" s="7" t="s">
        <v>30</v>
      </c>
      <c r="L5" s="7" t="s">
        <v>30</v>
      </c>
      <c r="M5" s="51"/>
      <c r="N5" s="33"/>
      <c r="O5" s="7" t="s">
        <v>34</v>
      </c>
      <c r="P5" s="8"/>
      <c r="Q5" s="8"/>
      <c r="R5" s="33"/>
    </row>
    <row r="6" spans="1:18" ht="13.5" customHeight="1" x14ac:dyDescent="0.3">
      <c r="A6" s="5" t="s">
        <v>105</v>
      </c>
      <c r="B6" s="6" t="s">
        <v>165</v>
      </c>
      <c r="C6" s="29" t="s">
        <v>166</v>
      </c>
      <c r="D6" s="5"/>
      <c r="E6" s="5" t="s">
        <v>170</v>
      </c>
      <c r="F6" s="5" t="s">
        <v>167</v>
      </c>
      <c r="G6" s="5" t="s">
        <v>168</v>
      </c>
      <c r="H6" s="6">
        <v>1</v>
      </c>
      <c r="I6" s="14">
        <v>22.4</v>
      </c>
      <c r="J6" s="14">
        <v>25</v>
      </c>
      <c r="K6" s="25">
        <v>5.24</v>
      </c>
      <c r="L6" s="25">
        <v>6.33</v>
      </c>
      <c r="M6" s="14"/>
      <c r="N6" s="14"/>
      <c r="O6" s="6"/>
      <c r="P6" s="6">
        <v>1000</v>
      </c>
      <c r="Q6" s="6">
        <v>800</v>
      </c>
      <c r="R6" s="5"/>
    </row>
    <row r="7" spans="1:18" ht="13.5" customHeight="1" x14ac:dyDescent="0.3">
      <c r="A7" s="5" t="s">
        <v>105</v>
      </c>
      <c r="B7" s="6" t="s">
        <v>165</v>
      </c>
      <c r="C7" s="30" t="s">
        <v>189</v>
      </c>
      <c r="D7" s="2"/>
      <c r="E7" s="5" t="s">
        <v>170</v>
      </c>
      <c r="F7" s="2" t="s">
        <v>169</v>
      </c>
      <c r="G7" s="2" t="s">
        <v>168</v>
      </c>
      <c r="H7" s="6">
        <v>1</v>
      </c>
      <c r="I7" s="27">
        <v>28</v>
      </c>
      <c r="J7" s="27">
        <v>31.5</v>
      </c>
      <c r="K7" s="26">
        <v>8.06</v>
      </c>
      <c r="L7" s="26">
        <v>8.85</v>
      </c>
      <c r="M7" s="3"/>
      <c r="N7" s="3"/>
      <c r="O7" s="3"/>
      <c r="P7" s="6">
        <v>1000</v>
      </c>
      <c r="Q7" s="6">
        <v>800</v>
      </c>
      <c r="R7" s="2"/>
    </row>
    <row r="8" spans="1:18" ht="13.5" customHeight="1" x14ac:dyDescent="0.3">
      <c r="A8" s="5" t="s">
        <v>105</v>
      </c>
      <c r="B8" s="6" t="s">
        <v>165</v>
      </c>
      <c r="C8" s="30" t="s">
        <v>190</v>
      </c>
      <c r="D8" s="2"/>
      <c r="E8" s="5" t="s">
        <v>170</v>
      </c>
      <c r="F8" s="2" t="s">
        <v>169</v>
      </c>
      <c r="G8" s="2" t="s">
        <v>168</v>
      </c>
      <c r="H8" s="6">
        <v>1</v>
      </c>
      <c r="I8" s="27">
        <v>28</v>
      </c>
      <c r="J8" s="27">
        <v>31.5</v>
      </c>
      <c r="K8" s="26">
        <v>8.06</v>
      </c>
      <c r="L8" s="26">
        <v>8.85</v>
      </c>
      <c r="M8" s="3"/>
      <c r="N8" s="3"/>
      <c r="O8" s="3"/>
      <c r="P8" s="6">
        <v>1000</v>
      </c>
      <c r="Q8" s="6">
        <v>800</v>
      </c>
      <c r="R8" s="2"/>
    </row>
    <row r="9" spans="1:18" ht="13.5" customHeight="1" x14ac:dyDescent="0.3">
      <c r="A9" s="5" t="s">
        <v>105</v>
      </c>
      <c r="B9" s="6" t="s">
        <v>165</v>
      </c>
      <c r="C9" s="30" t="s">
        <v>173</v>
      </c>
      <c r="D9" s="2" t="s">
        <v>193</v>
      </c>
      <c r="E9" s="2" t="s">
        <v>171</v>
      </c>
      <c r="F9" s="2" t="s">
        <v>172</v>
      </c>
      <c r="G9" s="2" t="s">
        <v>168</v>
      </c>
      <c r="H9" s="3">
        <v>1</v>
      </c>
      <c r="I9" s="27">
        <v>3.6</v>
      </c>
      <c r="J9" s="27">
        <v>4</v>
      </c>
      <c r="K9" s="3"/>
      <c r="L9" s="3"/>
      <c r="M9" s="3"/>
      <c r="N9" s="3"/>
      <c r="O9" s="3"/>
      <c r="P9" s="6">
        <v>1000</v>
      </c>
      <c r="Q9" s="6">
        <v>800</v>
      </c>
      <c r="R9" s="2"/>
    </row>
    <row r="10" spans="1:18" ht="13.5" customHeight="1" x14ac:dyDescent="0.3">
      <c r="A10" s="2"/>
      <c r="B10" s="3"/>
      <c r="C10" s="3"/>
      <c r="D10" s="2"/>
      <c r="E10" s="2"/>
      <c r="F10" s="2"/>
      <c r="G10" s="2"/>
      <c r="H10" s="3"/>
      <c r="I10" s="3"/>
      <c r="J10" s="3"/>
      <c r="K10" s="3"/>
      <c r="L10" s="3"/>
      <c r="M10" s="3"/>
      <c r="N10" s="3"/>
      <c r="O10" s="3"/>
      <c r="P10" s="3"/>
      <c r="Q10" s="3"/>
      <c r="R10" s="2"/>
    </row>
    <row r="11" spans="1:18" ht="13.5" customHeight="1" x14ac:dyDescent="0.3">
      <c r="A11" s="2"/>
      <c r="B11" s="3"/>
      <c r="C11" s="3"/>
      <c r="D11" s="2"/>
      <c r="E11" s="2"/>
      <c r="F11" s="2"/>
      <c r="G11" s="2"/>
      <c r="H11" s="3"/>
      <c r="I11" s="3"/>
      <c r="J11" s="3"/>
      <c r="K11" s="3"/>
      <c r="L11" s="3"/>
      <c r="M11" s="3"/>
      <c r="N11" s="3"/>
      <c r="O11" s="3"/>
      <c r="P11" s="3"/>
      <c r="Q11" s="3"/>
      <c r="R11" s="2"/>
    </row>
    <row r="12" spans="1:18" ht="13.5" customHeight="1" x14ac:dyDescent="0.3">
      <c r="A12" s="2"/>
      <c r="B12" s="3"/>
      <c r="C12" s="3"/>
      <c r="D12" s="2"/>
      <c r="E12" s="2"/>
      <c r="F12" s="2"/>
      <c r="G12" s="2"/>
      <c r="H12" s="3"/>
      <c r="I12" s="3"/>
      <c r="J12" s="3"/>
      <c r="K12" s="3"/>
      <c r="L12" s="3"/>
      <c r="M12" s="3"/>
      <c r="N12" s="3"/>
      <c r="O12" s="3"/>
      <c r="P12" s="3"/>
      <c r="Q12" s="3"/>
      <c r="R12" s="2"/>
    </row>
    <row r="13" spans="1:18" ht="13.5" customHeight="1" x14ac:dyDescent="0.3">
      <c r="A13" s="2"/>
      <c r="B13" s="3"/>
      <c r="C13" s="3"/>
      <c r="D13" s="2"/>
      <c r="E13" s="2"/>
      <c r="F13" s="2"/>
      <c r="G13" s="2"/>
      <c r="H13" s="3"/>
      <c r="I13" s="3"/>
      <c r="J13" s="3"/>
      <c r="K13" s="3"/>
      <c r="L13" s="3"/>
      <c r="M13" s="3"/>
      <c r="N13" s="3"/>
      <c r="O13" s="3"/>
      <c r="P13" s="3"/>
      <c r="Q13" s="3"/>
      <c r="R13" s="2"/>
    </row>
    <row r="14" spans="1:18" ht="13.5" customHeight="1" x14ac:dyDescent="0.3">
      <c r="A14" s="2"/>
      <c r="B14" s="3"/>
      <c r="C14" s="3"/>
      <c r="D14" s="2"/>
      <c r="E14" s="2"/>
      <c r="F14" s="2"/>
      <c r="G14" s="2"/>
      <c r="H14" s="3"/>
      <c r="I14" s="3"/>
      <c r="J14" s="3"/>
      <c r="K14" s="3"/>
      <c r="L14" s="3"/>
      <c r="M14" s="3"/>
      <c r="N14" s="3"/>
      <c r="O14" s="3"/>
      <c r="P14" s="3"/>
      <c r="Q14" s="3"/>
      <c r="R14" s="2"/>
    </row>
    <row r="15" spans="1:18" ht="13.5" customHeight="1" x14ac:dyDescent="0.3">
      <c r="A15" s="2"/>
      <c r="B15" s="3"/>
      <c r="C15" s="3"/>
      <c r="D15" s="2"/>
      <c r="E15" s="2"/>
      <c r="F15" s="2"/>
      <c r="G15" s="2"/>
      <c r="H15" s="3"/>
      <c r="I15" s="3"/>
      <c r="J15" s="3"/>
      <c r="K15" s="3"/>
      <c r="L15" s="3"/>
      <c r="M15" s="3"/>
      <c r="N15" s="3"/>
      <c r="O15" s="3"/>
      <c r="P15" s="3"/>
      <c r="Q15" s="3"/>
      <c r="R15" s="2"/>
    </row>
    <row r="16" spans="1:18" ht="13.5" customHeight="1" x14ac:dyDescent="0.3">
      <c r="A16" s="2"/>
      <c r="B16" s="3"/>
      <c r="C16" s="3"/>
      <c r="D16" s="2"/>
      <c r="E16" s="2"/>
      <c r="F16" s="2"/>
      <c r="G16" s="2"/>
      <c r="H16" s="3"/>
      <c r="I16" s="3"/>
      <c r="J16" s="3"/>
      <c r="K16" s="3"/>
      <c r="L16" s="3"/>
      <c r="M16" s="3"/>
      <c r="N16" s="3"/>
      <c r="O16" s="3"/>
      <c r="P16" s="3"/>
      <c r="Q16" s="3"/>
      <c r="R16" s="2"/>
    </row>
  </sheetData>
  <mergeCells count="15">
    <mergeCell ref="R3:R5"/>
    <mergeCell ref="A3:A5"/>
    <mergeCell ref="B3:B5"/>
    <mergeCell ref="D3:D5"/>
    <mergeCell ref="E3:E5"/>
    <mergeCell ref="H3:H5"/>
    <mergeCell ref="N4:N5"/>
    <mergeCell ref="P3:Q3"/>
    <mergeCell ref="C3:C5"/>
    <mergeCell ref="F3:F5"/>
    <mergeCell ref="G3:G5"/>
    <mergeCell ref="I3:J3"/>
    <mergeCell ref="K3:L3"/>
    <mergeCell ref="M3:O3"/>
    <mergeCell ref="M4:M5"/>
  </mergeCells>
  <phoneticPr fontId="2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17"/>
  <sheetViews>
    <sheetView workbookViewId="0">
      <selection activeCell="A7" sqref="A7"/>
    </sheetView>
  </sheetViews>
  <sheetFormatPr defaultColWidth="9" defaultRowHeight="13.5" customHeight="1" x14ac:dyDescent="0.3"/>
  <cols>
    <col min="1" max="1" width="13.33203125" style="1" customWidth="1"/>
    <col min="2" max="2" width="4.75" style="4" customWidth="1"/>
    <col min="3" max="3" width="7.6640625" style="4" customWidth="1"/>
    <col min="4" max="4" width="10.33203125" style="1" customWidth="1"/>
    <col min="5" max="5" width="15.58203125" style="1" customWidth="1"/>
    <col min="6" max="6" width="12.58203125" style="1" customWidth="1"/>
    <col min="7" max="14" width="6.75" style="1" customWidth="1"/>
    <col min="15" max="15" width="20.5" style="1" customWidth="1"/>
    <col min="16" max="16384" width="9" style="1"/>
  </cols>
  <sheetData>
    <row r="1" spans="1:15" s="15" customFormat="1" ht="22.5" customHeight="1" x14ac:dyDescent="0.3">
      <c r="A1" s="15" t="s">
        <v>47</v>
      </c>
      <c r="B1" s="16"/>
      <c r="C1" s="16"/>
    </row>
    <row r="2" spans="1:15" ht="9.75" customHeight="1" x14ac:dyDescent="0.3"/>
    <row r="3" spans="1:15" ht="13.5" customHeight="1" x14ac:dyDescent="0.3">
      <c r="A3" s="31" t="s">
        <v>13</v>
      </c>
      <c r="B3" s="31" t="s">
        <v>0</v>
      </c>
      <c r="C3" s="36" t="s">
        <v>23</v>
      </c>
      <c r="D3" s="31" t="s">
        <v>1</v>
      </c>
      <c r="E3" s="31" t="s">
        <v>67</v>
      </c>
      <c r="F3" s="36" t="s">
        <v>62</v>
      </c>
      <c r="G3" s="36" t="s">
        <v>19</v>
      </c>
      <c r="H3" s="34" t="s">
        <v>27</v>
      </c>
      <c r="I3" s="35"/>
      <c r="J3" s="34" t="s">
        <v>31</v>
      </c>
      <c r="K3" s="35"/>
      <c r="L3" s="48" t="s">
        <v>35</v>
      </c>
      <c r="M3" s="49"/>
      <c r="N3" s="41" t="s">
        <v>37</v>
      </c>
      <c r="O3" s="31" t="s">
        <v>3</v>
      </c>
    </row>
    <row r="4" spans="1:15" ht="13.5" customHeight="1" x14ac:dyDescent="0.3">
      <c r="A4" s="32"/>
      <c r="B4" s="32"/>
      <c r="C4" s="32"/>
      <c r="D4" s="32"/>
      <c r="E4" s="32"/>
      <c r="F4" s="32"/>
      <c r="G4" s="32"/>
      <c r="H4" s="10" t="s">
        <v>28</v>
      </c>
      <c r="I4" s="10" t="s">
        <v>29</v>
      </c>
      <c r="J4" s="10" t="s">
        <v>28</v>
      </c>
      <c r="K4" s="10" t="s">
        <v>29</v>
      </c>
      <c r="L4" s="11" t="s">
        <v>28</v>
      </c>
      <c r="M4" s="11" t="s">
        <v>29</v>
      </c>
      <c r="N4" s="52"/>
      <c r="O4" s="32"/>
    </row>
    <row r="5" spans="1:15" ht="13.5" customHeight="1" x14ac:dyDescent="0.3">
      <c r="A5" s="33"/>
      <c r="B5" s="33"/>
      <c r="C5" s="33"/>
      <c r="D5" s="33"/>
      <c r="E5" s="33"/>
      <c r="F5" s="33"/>
      <c r="G5" s="33"/>
      <c r="H5" s="7" t="s">
        <v>36</v>
      </c>
      <c r="I5" s="7" t="s">
        <v>36</v>
      </c>
      <c r="J5" s="7" t="s">
        <v>36</v>
      </c>
      <c r="K5" s="7" t="s">
        <v>36</v>
      </c>
      <c r="L5" s="8"/>
      <c r="M5" s="8"/>
      <c r="N5" s="47"/>
      <c r="O5" s="33"/>
    </row>
    <row r="6" spans="1:15" ht="13.5" customHeight="1" x14ac:dyDescent="0.3">
      <c r="A6" s="5" t="s">
        <v>105</v>
      </c>
      <c r="B6" s="6" t="s">
        <v>2</v>
      </c>
      <c r="C6" s="6" t="s">
        <v>181</v>
      </c>
      <c r="D6" s="5" t="s">
        <v>174</v>
      </c>
      <c r="E6" s="28" t="s">
        <v>187</v>
      </c>
      <c r="F6" s="28" t="s">
        <v>166</v>
      </c>
      <c r="G6" s="6">
        <v>1</v>
      </c>
      <c r="H6" s="14">
        <f>10000/860</f>
        <v>11.627906976744185</v>
      </c>
      <c r="I6" s="14">
        <f>11200/860</f>
        <v>13.023255813953488</v>
      </c>
      <c r="J6" s="6"/>
      <c r="K6" s="6"/>
      <c r="L6" s="6">
        <v>1000</v>
      </c>
      <c r="M6" s="6">
        <v>800</v>
      </c>
      <c r="N6" s="6"/>
      <c r="O6" s="5"/>
    </row>
    <row r="7" spans="1:15" ht="13.5" customHeight="1" x14ac:dyDescent="0.3">
      <c r="A7" s="5" t="s">
        <v>105</v>
      </c>
      <c r="B7" s="6" t="s">
        <v>2</v>
      </c>
      <c r="C7" s="3" t="s">
        <v>182</v>
      </c>
      <c r="D7" s="2" t="s">
        <v>175</v>
      </c>
      <c r="E7" s="28" t="s">
        <v>187</v>
      </c>
      <c r="F7" s="28" t="s">
        <v>191</v>
      </c>
      <c r="G7" s="3">
        <v>2</v>
      </c>
      <c r="H7" s="14">
        <f>6300/860</f>
        <v>7.3255813953488369</v>
      </c>
      <c r="I7" s="14">
        <f>7100/860</f>
        <v>8.2558139534883725</v>
      </c>
      <c r="J7" s="3"/>
      <c r="K7" s="3"/>
      <c r="L7" s="6">
        <v>1000</v>
      </c>
      <c r="M7" s="6">
        <v>800</v>
      </c>
      <c r="N7" s="3"/>
      <c r="O7" s="2"/>
    </row>
    <row r="8" spans="1:15" ht="13.5" customHeight="1" x14ac:dyDescent="0.3">
      <c r="A8" s="5" t="s">
        <v>105</v>
      </c>
      <c r="B8" s="6" t="s">
        <v>2</v>
      </c>
      <c r="C8" s="3" t="s">
        <v>183</v>
      </c>
      <c r="D8" s="2" t="s">
        <v>176</v>
      </c>
      <c r="E8" s="28" t="s">
        <v>188</v>
      </c>
      <c r="F8" s="28" t="s">
        <v>166</v>
      </c>
      <c r="G8" s="3">
        <v>2</v>
      </c>
      <c r="H8" s="14">
        <f>5000/860</f>
        <v>5.8139534883720927</v>
      </c>
      <c r="I8" s="14">
        <f>5600/860</f>
        <v>6.5116279069767442</v>
      </c>
      <c r="J8" s="3"/>
      <c r="K8" s="3"/>
      <c r="L8" s="6">
        <v>1000</v>
      </c>
      <c r="M8" s="6">
        <v>800</v>
      </c>
      <c r="N8" s="3"/>
      <c r="O8" s="2"/>
    </row>
    <row r="9" spans="1:15" ht="13.5" customHeight="1" x14ac:dyDescent="0.3">
      <c r="A9" s="5" t="s">
        <v>105</v>
      </c>
      <c r="B9" s="6" t="s">
        <v>2</v>
      </c>
      <c r="C9" s="3" t="s">
        <v>183</v>
      </c>
      <c r="D9" s="2" t="s">
        <v>176</v>
      </c>
      <c r="E9" s="28" t="s">
        <v>188</v>
      </c>
      <c r="F9" s="28" t="s">
        <v>191</v>
      </c>
      <c r="G9" s="3">
        <v>3</v>
      </c>
      <c r="H9" s="14">
        <f>5000/860</f>
        <v>5.8139534883720927</v>
      </c>
      <c r="I9" s="14">
        <f>5600/860</f>
        <v>6.5116279069767442</v>
      </c>
      <c r="J9" s="3"/>
      <c r="K9" s="3"/>
      <c r="L9" s="6">
        <v>1000</v>
      </c>
      <c r="M9" s="6">
        <v>800</v>
      </c>
      <c r="N9" s="3"/>
      <c r="O9" s="2"/>
    </row>
    <row r="10" spans="1:15" ht="13.5" customHeight="1" x14ac:dyDescent="0.3">
      <c r="A10" s="5" t="s">
        <v>105</v>
      </c>
      <c r="B10" s="6" t="s">
        <v>2</v>
      </c>
      <c r="C10" s="3" t="s">
        <v>184</v>
      </c>
      <c r="D10" s="2" t="s">
        <v>177</v>
      </c>
      <c r="E10" s="28" t="s">
        <v>187</v>
      </c>
      <c r="F10" s="28" t="s">
        <v>189</v>
      </c>
      <c r="G10" s="3">
        <v>1</v>
      </c>
      <c r="H10" s="14">
        <f>8000/860</f>
        <v>9.3023255813953494</v>
      </c>
      <c r="I10" s="14">
        <f>9000/860</f>
        <v>10.465116279069768</v>
      </c>
      <c r="J10" s="3"/>
      <c r="K10" s="3"/>
      <c r="L10" s="6">
        <v>1000</v>
      </c>
      <c r="M10" s="6">
        <v>800</v>
      </c>
      <c r="N10" s="3"/>
      <c r="O10" s="2"/>
    </row>
    <row r="11" spans="1:15" ht="13.5" customHeight="1" x14ac:dyDescent="0.3">
      <c r="A11" s="5" t="s">
        <v>105</v>
      </c>
      <c r="B11" s="6" t="s">
        <v>2</v>
      </c>
      <c r="C11" s="3" t="s">
        <v>185</v>
      </c>
      <c r="D11" s="2" t="s">
        <v>178</v>
      </c>
      <c r="E11" s="28" t="s">
        <v>192</v>
      </c>
      <c r="F11" s="28" t="s">
        <v>189</v>
      </c>
      <c r="G11" s="3">
        <v>1</v>
      </c>
      <c r="H11" s="14">
        <f>3150/860</f>
        <v>3.6627906976744184</v>
      </c>
      <c r="I11" s="14">
        <f>3550/860</f>
        <v>4.1279069767441863</v>
      </c>
      <c r="J11" s="3"/>
      <c r="K11" s="3"/>
      <c r="L11" s="6">
        <v>1000</v>
      </c>
      <c r="M11" s="6">
        <v>800</v>
      </c>
      <c r="N11" s="3"/>
      <c r="O11" s="2"/>
    </row>
    <row r="12" spans="1:15" ht="13.5" customHeight="1" x14ac:dyDescent="0.3">
      <c r="A12" s="5" t="s">
        <v>105</v>
      </c>
      <c r="B12" s="6" t="s">
        <v>2</v>
      </c>
      <c r="C12" s="3" t="s">
        <v>184</v>
      </c>
      <c r="D12" s="2" t="s">
        <v>179</v>
      </c>
      <c r="E12" s="28" t="s">
        <v>187</v>
      </c>
      <c r="F12" s="28" t="s">
        <v>189</v>
      </c>
      <c r="G12" s="3">
        <v>1</v>
      </c>
      <c r="H12" s="14">
        <f>8000/860</f>
        <v>9.3023255813953494</v>
      </c>
      <c r="I12" s="14">
        <f>9000/860</f>
        <v>10.465116279069768</v>
      </c>
      <c r="J12" s="3"/>
      <c r="K12" s="3"/>
      <c r="L12" s="6">
        <v>1000</v>
      </c>
      <c r="M12" s="6">
        <v>800</v>
      </c>
      <c r="N12" s="3"/>
      <c r="O12" s="2"/>
    </row>
    <row r="13" spans="1:15" ht="13.5" customHeight="1" x14ac:dyDescent="0.3">
      <c r="A13" s="5" t="s">
        <v>105</v>
      </c>
      <c r="B13" s="6" t="s">
        <v>2</v>
      </c>
      <c r="C13" s="3" t="s">
        <v>186</v>
      </c>
      <c r="D13" s="2" t="s">
        <v>180</v>
      </c>
      <c r="E13" s="28" t="s">
        <v>187</v>
      </c>
      <c r="F13" s="28" t="s">
        <v>189</v>
      </c>
      <c r="G13" s="3">
        <v>1</v>
      </c>
      <c r="H13" s="14">
        <f>5000/860</f>
        <v>5.8139534883720927</v>
      </c>
      <c r="I13" s="14">
        <f>5600/860</f>
        <v>6.5116279069767442</v>
      </c>
      <c r="J13" s="3"/>
      <c r="K13" s="3"/>
      <c r="L13" s="6">
        <v>1000</v>
      </c>
      <c r="M13" s="6">
        <v>800</v>
      </c>
      <c r="N13" s="3"/>
      <c r="O13" s="2"/>
    </row>
    <row r="14" spans="1:15" ht="13.5" customHeight="1" x14ac:dyDescent="0.3">
      <c r="A14" s="5" t="s">
        <v>105</v>
      </c>
      <c r="B14" s="6" t="s">
        <v>2</v>
      </c>
      <c r="C14" s="3"/>
      <c r="D14" s="2" t="s">
        <v>193</v>
      </c>
      <c r="E14" s="24" t="s">
        <v>194</v>
      </c>
      <c r="F14" s="24" t="s">
        <v>173</v>
      </c>
      <c r="G14" s="3">
        <v>1</v>
      </c>
      <c r="H14" s="14">
        <v>3.6</v>
      </c>
      <c r="I14" s="14">
        <v>4</v>
      </c>
      <c r="J14" s="3"/>
      <c r="K14" s="3"/>
      <c r="L14" s="6">
        <v>1000</v>
      </c>
      <c r="M14" s="6">
        <v>800</v>
      </c>
      <c r="N14" s="3"/>
      <c r="O14" s="2"/>
    </row>
    <row r="15" spans="1:15" ht="13.5" customHeight="1" x14ac:dyDescent="0.3">
      <c r="A15" s="2"/>
      <c r="B15" s="3"/>
      <c r="C15" s="3"/>
      <c r="D15" s="2"/>
      <c r="E15" s="24"/>
      <c r="F15" s="24"/>
      <c r="G15" s="3"/>
      <c r="H15" s="3"/>
      <c r="I15" s="3"/>
      <c r="J15" s="3"/>
      <c r="K15" s="3"/>
      <c r="L15" s="3"/>
      <c r="M15" s="3"/>
      <c r="N15" s="3"/>
      <c r="O15" s="2"/>
    </row>
    <row r="16" spans="1:15" ht="13.5" customHeight="1" x14ac:dyDescent="0.3">
      <c r="A16" s="2"/>
      <c r="B16" s="3"/>
      <c r="C16" s="3"/>
      <c r="D16" s="2"/>
      <c r="E16" s="24"/>
      <c r="F16" s="24"/>
      <c r="G16" s="3"/>
      <c r="H16" s="3"/>
      <c r="I16" s="3"/>
      <c r="J16" s="3"/>
      <c r="K16" s="3"/>
      <c r="L16" s="3"/>
      <c r="M16" s="3"/>
      <c r="N16" s="3"/>
      <c r="O16" s="2"/>
    </row>
    <row r="17" spans="1:15" ht="13.5" customHeight="1" x14ac:dyDescent="0.3">
      <c r="A17" s="2"/>
      <c r="B17" s="3"/>
      <c r="C17" s="3"/>
      <c r="D17" s="2"/>
      <c r="E17" s="24"/>
      <c r="F17" s="24"/>
      <c r="G17" s="3"/>
      <c r="H17" s="3"/>
      <c r="I17" s="3"/>
      <c r="J17" s="3"/>
      <c r="K17" s="3"/>
      <c r="L17" s="3"/>
      <c r="M17" s="3"/>
      <c r="N17" s="3"/>
      <c r="O17" s="2"/>
    </row>
  </sheetData>
  <mergeCells count="12">
    <mergeCell ref="A3:A5"/>
    <mergeCell ref="B3:B5"/>
    <mergeCell ref="D3:D5"/>
    <mergeCell ref="E3:E5"/>
    <mergeCell ref="J3:K3"/>
    <mergeCell ref="O3:O5"/>
    <mergeCell ref="L3:M3"/>
    <mergeCell ref="C3:C5"/>
    <mergeCell ref="F3:F5"/>
    <mergeCell ref="H3:I3"/>
    <mergeCell ref="G3:G5"/>
    <mergeCell ref="N3:N5"/>
  </mergeCells>
  <phoneticPr fontId="2"/>
  <pageMargins left="0.51181102362204722" right="0.51181102362204722" top="0.74803149606299213" bottom="0.74803149606299213" header="0.31496062992125984" footer="0.31496062992125984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20"/>
  <sheetViews>
    <sheetView workbookViewId="0">
      <selection activeCell="G23" sqref="G23"/>
    </sheetView>
  </sheetViews>
  <sheetFormatPr defaultColWidth="9" defaultRowHeight="13.5" customHeight="1" x14ac:dyDescent="0.3"/>
  <cols>
    <col min="1" max="1" width="13.33203125" style="1" customWidth="1"/>
    <col min="2" max="3" width="4.75" style="4" customWidth="1"/>
    <col min="4" max="4" width="10.33203125" style="1" customWidth="1"/>
    <col min="5" max="5" width="15.58203125" style="1" customWidth="1"/>
    <col min="6" max="6" width="14.75" style="1" customWidth="1"/>
    <col min="7" max="10" width="6.75" style="1" customWidth="1"/>
    <col min="11" max="13" width="7.08203125" style="1" customWidth="1"/>
    <col min="14" max="14" width="20.58203125" style="1" customWidth="1"/>
    <col min="15" max="16384" width="9" style="1"/>
  </cols>
  <sheetData>
    <row r="1" spans="1:14" s="15" customFormat="1" ht="22.5" customHeight="1" x14ac:dyDescent="0.3">
      <c r="A1" s="15" t="s">
        <v>48</v>
      </c>
      <c r="B1" s="16"/>
      <c r="C1" s="16"/>
    </row>
    <row r="2" spans="1:14" ht="9.75" customHeight="1" x14ac:dyDescent="0.3"/>
    <row r="3" spans="1:14" ht="13.5" customHeight="1" x14ac:dyDescent="0.3">
      <c r="A3" s="31" t="s">
        <v>13</v>
      </c>
      <c r="B3" s="31" t="s">
        <v>0</v>
      </c>
      <c r="C3" s="36" t="s">
        <v>23</v>
      </c>
      <c r="D3" s="31" t="s">
        <v>1</v>
      </c>
      <c r="E3" s="31" t="s">
        <v>8</v>
      </c>
      <c r="F3" s="31" t="s">
        <v>38</v>
      </c>
      <c r="G3" s="36" t="s">
        <v>19</v>
      </c>
      <c r="H3" s="36" t="s">
        <v>64</v>
      </c>
      <c r="I3" s="36" t="s">
        <v>40</v>
      </c>
      <c r="J3" s="36" t="s">
        <v>63</v>
      </c>
      <c r="K3" s="34" t="s">
        <v>42</v>
      </c>
      <c r="L3" s="38"/>
      <c r="M3" s="35"/>
      <c r="N3" s="31" t="s">
        <v>3</v>
      </c>
    </row>
    <row r="4" spans="1:14" ht="13.5" customHeight="1" x14ac:dyDescent="0.3">
      <c r="A4" s="32"/>
      <c r="B4" s="32"/>
      <c r="C4" s="32"/>
      <c r="D4" s="32"/>
      <c r="E4" s="32"/>
      <c r="F4" s="32"/>
      <c r="G4" s="32"/>
      <c r="H4" s="39"/>
      <c r="I4" s="39"/>
      <c r="J4" s="39"/>
      <c r="K4" s="36" t="s">
        <v>43</v>
      </c>
      <c r="L4" s="36" t="s">
        <v>44</v>
      </c>
      <c r="M4" s="31" t="s">
        <v>45</v>
      </c>
      <c r="N4" s="32"/>
    </row>
    <row r="5" spans="1:14" ht="13.5" customHeight="1" x14ac:dyDescent="0.3">
      <c r="A5" s="33"/>
      <c r="B5" s="33"/>
      <c r="C5" s="33"/>
      <c r="D5" s="33"/>
      <c r="E5" s="33"/>
      <c r="F5" s="33"/>
      <c r="G5" s="33"/>
      <c r="H5" s="37"/>
      <c r="I5" s="37"/>
      <c r="J5" s="37"/>
      <c r="K5" s="37"/>
      <c r="L5" s="37"/>
      <c r="M5" s="33"/>
      <c r="N5" s="33"/>
    </row>
    <row r="6" spans="1:14" ht="13.5" customHeight="1" x14ac:dyDescent="0.3">
      <c r="A6" s="5" t="s">
        <v>105</v>
      </c>
      <c r="B6" s="6" t="s">
        <v>2</v>
      </c>
      <c r="C6" s="6" t="s">
        <v>196</v>
      </c>
      <c r="D6" s="5" t="s">
        <v>149</v>
      </c>
      <c r="E6" s="13" t="s">
        <v>9</v>
      </c>
      <c r="F6" s="5" t="s">
        <v>195</v>
      </c>
      <c r="G6" s="6">
        <v>1</v>
      </c>
      <c r="H6" s="6">
        <v>105</v>
      </c>
      <c r="I6" s="6">
        <v>600</v>
      </c>
      <c r="J6" s="6"/>
      <c r="K6" s="6"/>
      <c r="L6" s="6"/>
      <c r="M6" s="6"/>
      <c r="N6" s="5"/>
    </row>
    <row r="7" spans="1:14" ht="13.5" customHeight="1" x14ac:dyDescent="0.3">
      <c r="A7" s="5" t="s">
        <v>105</v>
      </c>
      <c r="B7" s="6" t="s">
        <v>2</v>
      </c>
      <c r="C7" s="6" t="s">
        <v>196</v>
      </c>
      <c r="D7" s="5" t="s">
        <v>174</v>
      </c>
      <c r="E7" s="13" t="s">
        <v>9</v>
      </c>
      <c r="F7" s="5" t="s">
        <v>195</v>
      </c>
      <c r="G7" s="6">
        <v>1</v>
      </c>
      <c r="H7" s="6">
        <v>105</v>
      </c>
      <c r="I7" s="6">
        <v>600</v>
      </c>
      <c r="J7" s="6"/>
      <c r="K7" s="6"/>
      <c r="L7" s="6"/>
      <c r="M7" s="6"/>
      <c r="N7" s="5"/>
    </row>
    <row r="8" spans="1:14" ht="13.5" customHeight="1" x14ac:dyDescent="0.3">
      <c r="A8" s="5" t="s">
        <v>105</v>
      </c>
      <c r="B8" s="6" t="s">
        <v>2</v>
      </c>
      <c r="C8" s="3" t="s">
        <v>197</v>
      </c>
      <c r="D8" s="2" t="s">
        <v>177</v>
      </c>
      <c r="E8" s="13" t="s">
        <v>9</v>
      </c>
      <c r="F8" s="5" t="s">
        <v>195</v>
      </c>
      <c r="G8" s="6">
        <v>1</v>
      </c>
      <c r="H8" s="3">
        <v>50.5</v>
      </c>
      <c r="I8" s="3">
        <v>384</v>
      </c>
      <c r="J8" s="3"/>
      <c r="K8" s="3"/>
      <c r="L8" s="3"/>
      <c r="M8" s="3"/>
      <c r="N8" s="2"/>
    </row>
    <row r="9" spans="1:14" ht="13.5" customHeight="1" x14ac:dyDescent="0.3">
      <c r="A9" s="5" t="s">
        <v>105</v>
      </c>
      <c r="B9" s="6" t="s">
        <v>2</v>
      </c>
      <c r="C9" s="3" t="s">
        <v>198</v>
      </c>
      <c r="D9" s="2" t="s">
        <v>178</v>
      </c>
      <c r="E9" s="13" t="s">
        <v>9</v>
      </c>
      <c r="F9" s="5" t="s">
        <v>195</v>
      </c>
      <c r="G9" s="6">
        <v>1</v>
      </c>
      <c r="H9" s="3">
        <v>18.5</v>
      </c>
      <c r="I9" s="3">
        <v>141</v>
      </c>
      <c r="J9" s="3"/>
      <c r="K9" s="3"/>
      <c r="L9" s="3"/>
      <c r="M9" s="3"/>
      <c r="N9" s="2"/>
    </row>
    <row r="10" spans="1:14" ht="13.5" customHeight="1" x14ac:dyDescent="0.3">
      <c r="A10" s="5" t="s">
        <v>105</v>
      </c>
      <c r="B10" s="6" t="s">
        <v>2</v>
      </c>
      <c r="C10" s="3" t="s">
        <v>200</v>
      </c>
      <c r="D10" s="2" t="s">
        <v>193</v>
      </c>
      <c r="E10" s="13" t="s">
        <v>9</v>
      </c>
      <c r="F10" s="5" t="s">
        <v>203</v>
      </c>
      <c r="G10" s="6">
        <v>1</v>
      </c>
      <c r="H10" s="3">
        <v>100.5</v>
      </c>
      <c r="I10" s="3">
        <v>600</v>
      </c>
      <c r="J10" s="3"/>
      <c r="K10" s="3"/>
      <c r="L10" s="3"/>
      <c r="M10" s="3"/>
      <c r="N10" s="2"/>
    </row>
    <row r="11" spans="1:14" ht="13.5" customHeight="1" x14ac:dyDescent="0.3">
      <c r="A11" s="5" t="s">
        <v>105</v>
      </c>
      <c r="B11" s="6" t="s">
        <v>2</v>
      </c>
      <c r="C11" s="3" t="s">
        <v>199</v>
      </c>
      <c r="D11" s="2" t="s">
        <v>193</v>
      </c>
      <c r="E11" s="13" t="s">
        <v>9</v>
      </c>
      <c r="F11" s="5" t="s">
        <v>203</v>
      </c>
      <c r="G11" s="6">
        <v>1</v>
      </c>
      <c r="H11" s="3">
        <v>50.5</v>
      </c>
      <c r="I11" s="3">
        <v>402</v>
      </c>
      <c r="J11" s="3"/>
      <c r="K11" s="3"/>
      <c r="L11" s="3"/>
      <c r="M11" s="3"/>
      <c r="N11" s="2"/>
    </row>
    <row r="12" spans="1:14" ht="13.5" customHeight="1" x14ac:dyDescent="0.3">
      <c r="A12" s="5" t="s">
        <v>105</v>
      </c>
      <c r="B12" s="6" t="s">
        <v>2</v>
      </c>
      <c r="C12" s="3" t="s">
        <v>199</v>
      </c>
      <c r="D12" s="2" t="s">
        <v>215</v>
      </c>
      <c r="E12" s="13" t="s">
        <v>9</v>
      </c>
      <c r="F12" s="5" t="s">
        <v>203</v>
      </c>
      <c r="G12" s="6">
        <v>1</v>
      </c>
      <c r="H12" s="3">
        <v>50.5</v>
      </c>
      <c r="I12" s="3">
        <v>402</v>
      </c>
      <c r="J12" s="3"/>
      <c r="K12" s="3"/>
      <c r="L12" s="3"/>
      <c r="M12" s="3"/>
      <c r="N12" s="2"/>
    </row>
    <row r="13" spans="1:14" ht="13.5" customHeight="1" x14ac:dyDescent="0.3">
      <c r="A13" s="5" t="s">
        <v>105</v>
      </c>
      <c r="B13" s="6" t="s">
        <v>2</v>
      </c>
      <c r="C13" s="3" t="s">
        <v>201</v>
      </c>
      <c r="D13" s="2" t="s">
        <v>213</v>
      </c>
      <c r="E13" s="13" t="s">
        <v>9</v>
      </c>
      <c r="F13" s="5" t="s">
        <v>203</v>
      </c>
      <c r="G13" s="6">
        <v>1</v>
      </c>
      <c r="H13" s="3">
        <v>20.5</v>
      </c>
      <c r="I13" s="3">
        <v>270</v>
      </c>
      <c r="J13" s="3"/>
      <c r="K13" s="3"/>
      <c r="L13" s="3"/>
      <c r="M13" s="3"/>
      <c r="N13" s="2"/>
    </row>
    <row r="14" spans="1:14" ht="13.5" customHeight="1" x14ac:dyDescent="0.3">
      <c r="A14" s="5" t="s">
        <v>105</v>
      </c>
      <c r="B14" s="6" t="s">
        <v>2</v>
      </c>
      <c r="C14" s="3" t="s">
        <v>201</v>
      </c>
      <c r="D14" s="2" t="s">
        <v>214</v>
      </c>
      <c r="E14" s="13" t="s">
        <v>9</v>
      </c>
      <c r="F14" s="5" t="s">
        <v>203</v>
      </c>
      <c r="G14" s="6">
        <v>1</v>
      </c>
      <c r="H14" s="3">
        <v>20.5</v>
      </c>
      <c r="I14" s="3">
        <v>270</v>
      </c>
      <c r="J14" s="3"/>
      <c r="K14" s="3"/>
      <c r="L14" s="3"/>
      <c r="M14" s="3"/>
      <c r="N14" s="2"/>
    </row>
    <row r="15" spans="1:14" ht="13.5" customHeight="1" x14ac:dyDescent="0.3">
      <c r="A15" s="5" t="s">
        <v>105</v>
      </c>
      <c r="B15" s="6" t="s">
        <v>2</v>
      </c>
      <c r="C15" s="3" t="s">
        <v>202</v>
      </c>
      <c r="D15" s="2" t="s">
        <v>210</v>
      </c>
      <c r="E15" s="13" t="s">
        <v>9</v>
      </c>
      <c r="F15" s="5" t="s">
        <v>203</v>
      </c>
      <c r="G15" s="6">
        <v>1</v>
      </c>
      <c r="H15" s="3">
        <v>18.5</v>
      </c>
      <c r="I15" s="3">
        <v>141</v>
      </c>
      <c r="J15" s="3"/>
      <c r="K15" s="3"/>
      <c r="L15" s="3"/>
      <c r="M15" s="3"/>
      <c r="N15" s="2"/>
    </row>
    <row r="16" spans="1:14" ht="13.5" customHeight="1" x14ac:dyDescent="0.3">
      <c r="A16" s="5" t="s">
        <v>105</v>
      </c>
      <c r="B16" s="6" t="s">
        <v>2</v>
      </c>
      <c r="C16" s="3" t="s">
        <v>204</v>
      </c>
      <c r="D16" s="2" t="s">
        <v>177</v>
      </c>
      <c r="E16" s="2" t="s">
        <v>206</v>
      </c>
      <c r="F16" s="2" t="s">
        <v>208</v>
      </c>
      <c r="G16" s="6">
        <v>1</v>
      </c>
      <c r="H16" s="3">
        <v>480</v>
      </c>
      <c r="I16" s="3">
        <v>19</v>
      </c>
      <c r="J16" s="3"/>
      <c r="K16" s="3"/>
      <c r="L16" s="3"/>
      <c r="M16" s="3"/>
      <c r="N16" s="2"/>
    </row>
    <row r="17" spans="1:14" ht="13.5" customHeight="1" x14ac:dyDescent="0.3">
      <c r="A17" s="5" t="s">
        <v>105</v>
      </c>
      <c r="B17" s="6" t="s">
        <v>2</v>
      </c>
      <c r="C17" s="3" t="s">
        <v>205</v>
      </c>
      <c r="D17" s="2" t="s">
        <v>211</v>
      </c>
      <c r="E17" s="2" t="s">
        <v>207</v>
      </c>
      <c r="F17" s="2" t="s">
        <v>209</v>
      </c>
      <c r="G17" s="6">
        <v>1</v>
      </c>
      <c r="H17" s="3">
        <v>450</v>
      </c>
      <c r="I17" s="3">
        <v>36.5</v>
      </c>
      <c r="J17" s="3"/>
      <c r="K17" s="3"/>
      <c r="L17" s="3"/>
      <c r="M17" s="3"/>
      <c r="N17" s="2"/>
    </row>
    <row r="18" spans="1:14" ht="13.5" customHeight="1" x14ac:dyDescent="0.3">
      <c r="A18" s="5" t="s">
        <v>105</v>
      </c>
      <c r="B18" s="6" t="s">
        <v>2</v>
      </c>
      <c r="C18" s="3" t="s">
        <v>197</v>
      </c>
      <c r="D18" s="2" t="s">
        <v>211</v>
      </c>
      <c r="E18" s="13" t="s">
        <v>9</v>
      </c>
      <c r="F18" s="5" t="s">
        <v>195</v>
      </c>
      <c r="G18" s="6">
        <v>1</v>
      </c>
      <c r="H18" s="3">
        <v>50.5</v>
      </c>
      <c r="I18" s="3">
        <v>384</v>
      </c>
      <c r="J18" s="3"/>
      <c r="K18" s="3"/>
      <c r="L18" s="3"/>
      <c r="M18" s="3"/>
      <c r="N18" s="2"/>
    </row>
    <row r="19" spans="1:14" ht="13.5" customHeight="1" x14ac:dyDescent="0.3">
      <c r="A19" s="5" t="s">
        <v>105</v>
      </c>
      <c r="B19" s="6" t="s">
        <v>2</v>
      </c>
      <c r="C19" s="3" t="s">
        <v>202</v>
      </c>
      <c r="D19" s="2" t="s">
        <v>212</v>
      </c>
      <c r="E19" s="13" t="s">
        <v>9</v>
      </c>
      <c r="F19" s="5" t="s">
        <v>203</v>
      </c>
      <c r="G19" s="6">
        <v>1</v>
      </c>
      <c r="H19" s="3">
        <v>18.5</v>
      </c>
      <c r="I19" s="3">
        <v>141</v>
      </c>
      <c r="J19" s="3"/>
      <c r="K19" s="3"/>
      <c r="L19" s="3"/>
      <c r="M19" s="3"/>
      <c r="N19" s="2"/>
    </row>
    <row r="20" spans="1:14" ht="13.5" customHeight="1" x14ac:dyDescent="0.3">
      <c r="A20" s="5" t="s">
        <v>105</v>
      </c>
      <c r="B20" s="6" t="s">
        <v>2</v>
      </c>
      <c r="C20" s="6" t="s">
        <v>196</v>
      </c>
      <c r="D20" s="5" t="s">
        <v>139</v>
      </c>
      <c r="E20" s="13" t="s">
        <v>9</v>
      </c>
      <c r="F20" s="5" t="s">
        <v>195</v>
      </c>
      <c r="G20" s="6">
        <v>1</v>
      </c>
      <c r="H20" s="6">
        <v>105</v>
      </c>
      <c r="I20" s="6">
        <v>600</v>
      </c>
      <c r="J20" s="6"/>
      <c r="K20" s="6"/>
      <c r="L20" s="6"/>
      <c r="M20" s="6"/>
      <c r="N20" s="5"/>
    </row>
  </sheetData>
  <mergeCells count="15">
    <mergeCell ref="M4:M5"/>
    <mergeCell ref="N3:N5"/>
    <mergeCell ref="C3:C5"/>
    <mergeCell ref="F3:F5"/>
    <mergeCell ref="K3:M3"/>
    <mergeCell ref="G3:G5"/>
    <mergeCell ref="H3:H5"/>
    <mergeCell ref="I3:I5"/>
    <mergeCell ref="J3:J5"/>
    <mergeCell ref="K4:K5"/>
    <mergeCell ref="A3:A5"/>
    <mergeCell ref="B3:B5"/>
    <mergeCell ref="D3:D5"/>
    <mergeCell ref="E3:E5"/>
    <mergeCell ref="L4:L5"/>
  </mergeCells>
  <phoneticPr fontId="2"/>
  <pageMargins left="0.51181102362204722" right="0.51181102362204722" top="0.74803149606299213" bottom="0.74803149606299213" header="0.31496062992125984" footer="0.31496062992125984"/>
  <pageSetup paperSize="9"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16"/>
  <sheetViews>
    <sheetView workbookViewId="0">
      <selection activeCell="E22" sqref="E22"/>
    </sheetView>
  </sheetViews>
  <sheetFormatPr defaultColWidth="9" defaultRowHeight="13.5" customHeight="1" x14ac:dyDescent="0.3"/>
  <cols>
    <col min="1" max="1" width="13.33203125" style="1" customWidth="1"/>
    <col min="2" max="3" width="4.75" style="4" customWidth="1"/>
    <col min="4" max="4" width="10.33203125" style="1" customWidth="1"/>
    <col min="5" max="6" width="15.58203125" style="1" customWidth="1"/>
    <col min="7" max="13" width="7.75" style="1" customWidth="1"/>
    <col min="14" max="14" width="20.75" style="1" customWidth="1"/>
    <col min="15" max="16384" width="9" style="1"/>
  </cols>
  <sheetData>
    <row r="1" spans="1:14" s="15" customFormat="1" ht="22.5" customHeight="1" x14ac:dyDescent="0.3">
      <c r="A1" s="15" t="s">
        <v>54</v>
      </c>
      <c r="B1" s="16"/>
      <c r="C1" s="16"/>
    </row>
    <row r="2" spans="1:14" ht="9.75" customHeight="1" x14ac:dyDescent="0.3"/>
    <row r="3" spans="1:14" ht="13.5" customHeight="1" x14ac:dyDescent="0.3">
      <c r="A3" s="31" t="s">
        <v>13</v>
      </c>
      <c r="B3" s="31" t="s">
        <v>0</v>
      </c>
      <c r="C3" s="36" t="s">
        <v>23</v>
      </c>
      <c r="D3" s="31" t="s">
        <v>1</v>
      </c>
      <c r="E3" s="31" t="s">
        <v>49</v>
      </c>
      <c r="F3" s="31" t="s">
        <v>38</v>
      </c>
      <c r="G3" s="36" t="s">
        <v>19</v>
      </c>
      <c r="H3" s="36" t="s">
        <v>39</v>
      </c>
      <c r="I3" s="36" t="s">
        <v>50</v>
      </c>
      <c r="J3" s="36" t="s">
        <v>41</v>
      </c>
      <c r="K3" s="34" t="s">
        <v>42</v>
      </c>
      <c r="L3" s="38"/>
      <c r="M3" s="35"/>
      <c r="N3" s="31" t="s">
        <v>3</v>
      </c>
    </row>
    <row r="4" spans="1:14" ht="13.5" customHeight="1" x14ac:dyDescent="0.3">
      <c r="A4" s="32"/>
      <c r="B4" s="32"/>
      <c r="C4" s="32"/>
      <c r="D4" s="32"/>
      <c r="E4" s="32"/>
      <c r="F4" s="32"/>
      <c r="G4" s="32"/>
      <c r="H4" s="39"/>
      <c r="I4" s="39"/>
      <c r="J4" s="39"/>
      <c r="K4" s="36" t="s">
        <v>51</v>
      </c>
      <c r="L4" s="36" t="s">
        <v>53</v>
      </c>
      <c r="M4" s="36" t="s">
        <v>52</v>
      </c>
      <c r="N4" s="32"/>
    </row>
    <row r="5" spans="1:14" ht="13.5" customHeight="1" x14ac:dyDescent="0.3">
      <c r="A5" s="33"/>
      <c r="B5" s="33"/>
      <c r="C5" s="33"/>
      <c r="D5" s="33"/>
      <c r="E5" s="33"/>
      <c r="F5" s="33"/>
      <c r="G5" s="33"/>
      <c r="H5" s="37"/>
      <c r="I5" s="37"/>
      <c r="J5" s="37"/>
      <c r="K5" s="33"/>
      <c r="L5" s="33"/>
      <c r="M5" s="33"/>
      <c r="N5" s="33"/>
    </row>
    <row r="6" spans="1:14" ht="13.5" customHeight="1" x14ac:dyDescent="0.3">
      <c r="A6" s="5"/>
      <c r="B6" s="6"/>
      <c r="C6" s="6"/>
      <c r="D6" s="5"/>
      <c r="E6" s="13"/>
      <c r="F6" s="5"/>
      <c r="G6" s="6"/>
      <c r="H6" s="6"/>
      <c r="I6" s="6"/>
      <c r="J6" s="6"/>
      <c r="K6" s="6"/>
      <c r="L6" s="6"/>
      <c r="M6" s="6"/>
      <c r="N6" s="5"/>
    </row>
    <row r="7" spans="1:14" ht="13.5" customHeight="1" x14ac:dyDescent="0.3">
      <c r="A7" s="2"/>
      <c r="B7" s="3"/>
      <c r="C7" s="3"/>
      <c r="D7" s="2"/>
      <c r="E7" s="13"/>
      <c r="F7" s="2"/>
      <c r="G7" s="3"/>
      <c r="H7" s="3"/>
      <c r="I7" s="3"/>
      <c r="J7" s="3"/>
      <c r="K7" s="3"/>
      <c r="L7" s="3"/>
      <c r="M7" s="3"/>
      <c r="N7" s="2"/>
    </row>
    <row r="8" spans="1:14" ht="13.5" customHeight="1" x14ac:dyDescent="0.3">
      <c r="A8" s="2"/>
      <c r="B8" s="3"/>
      <c r="C8" s="3"/>
      <c r="D8" s="2"/>
      <c r="E8" s="2"/>
      <c r="F8" s="2"/>
      <c r="G8" s="3"/>
      <c r="H8" s="3"/>
      <c r="I8" s="3"/>
      <c r="J8" s="3"/>
      <c r="K8" s="3"/>
      <c r="L8" s="3"/>
      <c r="M8" s="3"/>
      <c r="N8" s="2"/>
    </row>
    <row r="9" spans="1:14" ht="13.5" customHeight="1" x14ac:dyDescent="0.3">
      <c r="A9" s="2"/>
      <c r="B9" s="3"/>
      <c r="C9" s="3"/>
      <c r="D9" s="2"/>
      <c r="E9" s="2"/>
      <c r="F9" s="2"/>
      <c r="G9" s="3"/>
      <c r="H9" s="3"/>
      <c r="I9" s="3"/>
      <c r="J9" s="3"/>
      <c r="K9" s="3"/>
      <c r="L9" s="3"/>
      <c r="M9" s="3"/>
      <c r="N9" s="2"/>
    </row>
    <row r="10" spans="1:14" ht="13.5" customHeight="1" x14ac:dyDescent="0.3">
      <c r="A10" s="2"/>
      <c r="B10" s="3"/>
      <c r="C10" s="3"/>
      <c r="D10" s="2"/>
      <c r="E10" s="2"/>
      <c r="F10" s="2"/>
      <c r="G10" s="3"/>
      <c r="H10" s="3"/>
      <c r="I10" s="3"/>
      <c r="J10" s="3"/>
      <c r="K10" s="3"/>
      <c r="L10" s="3"/>
      <c r="M10" s="3"/>
      <c r="N10" s="2"/>
    </row>
    <row r="11" spans="1:14" ht="13.5" customHeight="1" x14ac:dyDescent="0.3">
      <c r="A11" s="2"/>
      <c r="B11" s="3"/>
      <c r="C11" s="3"/>
      <c r="D11" s="2"/>
      <c r="E11" s="2"/>
      <c r="F11" s="2"/>
      <c r="G11" s="3"/>
      <c r="H11" s="3"/>
      <c r="I11" s="3"/>
      <c r="J11" s="3"/>
      <c r="K11" s="3"/>
      <c r="L11" s="3"/>
      <c r="M11" s="3"/>
      <c r="N11" s="2"/>
    </row>
    <row r="12" spans="1:14" ht="13.5" customHeight="1" x14ac:dyDescent="0.3">
      <c r="A12" s="2"/>
      <c r="B12" s="3"/>
      <c r="C12" s="3"/>
      <c r="D12" s="2"/>
      <c r="E12" s="2"/>
      <c r="F12" s="2"/>
      <c r="G12" s="3"/>
      <c r="H12" s="3"/>
      <c r="I12" s="3"/>
      <c r="J12" s="3"/>
      <c r="K12" s="3"/>
      <c r="L12" s="3"/>
      <c r="M12" s="3"/>
      <c r="N12" s="2"/>
    </row>
    <row r="13" spans="1:14" ht="13.5" customHeight="1" x14ac:dyDescent="0.3">
      <c r="A13" s="2"/>
      <c r="B13" s="3"/>
      <c r="C13" s="3"/>
      <c r="D13" s="2"/>
      <c r="E13" s="2"/>
      <c r="F13" s="2"/>
      <c r="G13" s="3"/>
      <c r="H13" s="3"/>
      <c r="I13" s="3"/>
      <c r="J13" s="3"/>
      <c r="K13" s="3"/>
      <c r="L13" s="3"/>
      <c r="M13" s="3"/>
      <c r="N13" s="2"/>
    </row>
    <row r="14" spans="1:14" ht="13.5" customHeight="1" x14ac:dyDescent="0.3">
      <c r="A14" s="2"/>
      <c r="B14" s="3"/>
      <c r="C14" s="3"/>
      <c r="D14" s="2"/>
      <c r="E14" s="2"/>
      <c r="F14" s="2"/>
      <c r="G14" s="3"/>
      <c r="H14" s="3"/>
      <c r="I14" s="3"/>
      <c r="J14" s="3"/>
      <c r="K14" s="3"/>
      <c r="L14" s="3"/>
      <c r="M14" s="3"/>
      <c r="N14" s="2"/>
    </row>
    <row r="15" spans="1:14" ht="13.5" customHeight="1" x14ac:dyDescent="0.3">
      <c r="A15" s="2"/>
      <c r="B15" s="3"/>
      <c r="C15" s="3"/>
      <c r="D15" s="2"/>
      <c r="E15" s="2"/>
      <c r="F15" s="2"/>
      <c r="G15" s="3"/>
      <c r="H15" s="3"/>
      <c r="I15" s="3"/>
      <c r="J15" s="3"/>
      <c r="K15" s="3"/>
      <c r="L15" s="3"/>
      <c r="M15" s="3"/>
      <c r="N15" s="2"/>
    </row>
    <row r="16" spans="1:14" ht="13.5" customHeight="1" x14ac:dyDescent="0.3">
      <c r="A16" s="2"/>
      <c r="B16" s="3"/>
      <c r="C16" s="3"/>
      <c r="D16" s="2"/>
      <c r="E16" s="2"/>
      <c r="F16" s="2"/>
      <c r="G16" s="3"/>
      <c r="H16" s="3"/>
      <c r="I16" s="3"/>
      <c r="J16" s="3"/>
      <c r="K16" s="3"/>
      <c r="L16" s="3"/>
      <c r="M16" s="3"/>
      <c r="N16" s="2"/>
    </row>
  </sheetData>
  <mergeCells count="15">
    <mergeCell ref="N3:N5"/>
    <mergeCell ref="C3:C5"/>
    <mergeCell ref="F3:F5"/>
    <mergeCell ref="K3:M3"/>
    <mergeCell ref="G3:G5"/>
    <mergeCell ref="M4:M5"/>
    <mergeCell ref="I3:I5"/>
    <mergeCell ref="J3:J5"/>
    <mergeCell ref="K4:K5"/>
    <mergeCell ref="L4:L5"/>
    <mergeCell ref="A3:A5"/>
    <mergeCell ref="B3:B5"/>
    <mergeCell ref="D3:D5"/>
    <mergeCell ref="E3:E5"/>
    <mergeCell ref="H3:H5"/>
  </mergeCells>
  <phoneticPr fontId="2"/>
  <pageMargins left="0.51181102362204722" right="0.51181102362204722" top="0.74803149606299213" bottom="0.74803149606299213" header="0.31496062992125984" footer="0.31496062992125984"/>
  <pageSetup paperSize="9" scale="8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6"/>
  <sheetViews>
    <sheetView topLeftCell="A27" workbookViewId="0">
      <selection activeCell="G19" sqref="G19"/>
    </sheetView>
  </sheetViews>
  <sheetFormatPr defaultColWidth="9" defaultRowHeight="13.5" customHeight="1" x14ac:dyDescent="0.3"/>
  <cols>
    <col min="1" max="1" width="13.33203125" style="1" customWidth="1"/>
    <col min="2" max="3" width="4.75" style="4" customWidth="1"/>
    <col min="4" max="4" width="10.33203125" style="1" customWidth="1"/>
    <col min="5" max="6" width="15.58203125" style="1" customWidth="1"/>
    <col min="7" max="9" width="7.75" style="1" customWidth="1"/>
    <col min="10" max="10" width="9.5" style="1" customWidth="1"/>
    <col min="11" max="13" width="7.75" style="1" customWidth="1"/>
    <col min="14" max="14" width="20.58203125" style="1" customWidth="1"/>
    <col min="15" max="16384" width="9" style="1"/>
  </cols>
  <sheetData>
    <row r="1" spans="1:14" s="15" customFormat="1" ht="22.5" customHeight="1" x14ac:dyDescent="0.3">
      <c r="A1" s="15" t="s">
        <v>61</v>
      </c>
      <c r="B1" s="16"/>
      <c r="C1" s="16"/>
    </row>
    <row r="2" spans="1:14" ht="9.75" customHeight="1" x14ac:dyDescent="0.3"/>
    <row r="3" spans="1:14" ht="13.5" customHeight="1" x14ac:dyDescent="0.3">
      <c r="A3" s="31" t="s">
        <v>13</v>
      </c>
      <c r="B3" s="31" t="s">
        <v>0</v>
      </c>
      <c r="C3" s="36" t="s">
        <v>23</v>
      </c>
      <c r="D3" s="31" t="s">
        <v>1</v>
      </c>
      <c r="E3" s="31" t="s">
        <v>55</v>
      </c>
      <c r="F3" s="31" t="s">
        <v>56</v>
      </c>
      <c r="G3" s="36" t="s">
        <v>19</v>
      </c>
      <c r="H3" s="36" t="s">
        <v>57</v>
      </c>
      <c r="I3" s="34" t="s">
        <v>59</v>
      </c>
      <c r="J3" s="35"/>
      <c r="K3" s="36" t="s">
        <v>41</v>
      </c>
      <c r="L3" s="34" t="s">
        <v>42</v>
      </c>
      <c r="M3" s="38"/>
      <c r="N3" s="31" t="s">
        <v>3</v>
      </c>
    </row>
    <row r="4" spans="1:14" ht="13.5" customHeight="1" x14ac:dyDescent="0.3">
      <c r="A4" s="32"/>
      <c r="B4" s="32"/>
      <c r="C4" s="32"/>
      <c r="D4" s="32"/>
      <c r="E4" s="32"/>
      <c r="F4" s="32"/>
      <c r="G4" s="32"/>
      <c r="H4" s="39"/>
      <c r="I4" s="36" t="s">
        <v>58</v>
      </c>
      <c r="J4" s="12" t="s">
        <v>33</v>
      </c>
      <c r="K4" s="39"/>
      <c r="L4" s="36" t="s">
        <v>60</v>
      </c>
      <c r="M4" s="36" t="s">
        <v>45</v>
      </c>
      <c r="N4" s="32"/>
    </row>
    <row r="5" spans="1:14" ht="13.5" customHeight="1" x14ac:dyDescent="0.3">
      <c r="A5" s="33"/>
      <c r="B5" s="33"/>
      <c r="C5" s="33"/>
      <c r="D5" s="33"/>
      <c r="E5" s="33"/>
      <c r="F5" s="33"/>
      <c r="G5" s="33"/>
      <c r="H5" s="37"/>
      <c r="I5" s="37"/>
      <c r="J5" s="9" t="s">
        <v>34</v>
      </c>
      <c r="K5" s="37"/>
      <c r="L5" s="33"/>
      <c r="M5" s="33"/>
      <c r="N5" s="33"/>
    </row>
    <row r="6" spans="1:14" ht="13.5" customHeight="1" x14ac:dyDescent="0.3">
      <c r="A6" s="5" t="s">
        <v>105</v>
      </c>
      <c r="B6" s="6" t="s">
        <v>2</v>
      </c>
      <c r="C6" s="6"/>
      <c r="D6" s="5"/>
      <c r="E6" s="13" t="s">
        <v>216</v>
      </c>
      <c r="F6" s="5" t="s">
        <v>217</v>
      </c>
      <c r="G6" s="6">
        <v>1</v>
      </c>
      <c r="H6" s="6"/>
      <c r="I6" s="6"/>
      <c r="J6" s="6"/>
      <c r="K6" s="6"/>
      <c r="L6" s="6"/>
      <c r="M6" s="6"/>
      <c r="N6" s="5"/>
    </row>
    <row r="7" spans="1:14" ht="13.5" customHeight="1" x14ac:dyDescent="0.3">
      <c r="A7" s="2"/>
      <c r="B7" s="3"/>
      <c r="C7" s="3"/>
      <c r="D7" s="2"/>
      <c r="E7" s="13"/>
      <c r="F7" s="2"/>
      <c r="G7" s="3"/>
      <c r="H7" s="3"/>
      <c r="I7" s="3"/>
      <c r="J7" s="3"/>
      <c r="K7" s="3"/>
      <c r="L7" s="3"/>
      <c r="M7" s="3"/>
      <c r="N7" s="2"/>
    </row>
    <row r="8" spans="1:14" ht="13.5" customHeight="1" x14ac:dyDescent="0.3">
      <c r="A8" s="2"/>
      <c r="B8" s="3"/>
      <c r="C8" s="3"/>
      <c r="D8" s="2"/>
      <c r="E8" s="2"/>
      <c r="F8" s="2"/>
      <c r="G8" s="3"/>
      <c r="H8" s="3"/>
      <c r="I8" s="3"/>
      <c r="J8" s="3"/>
      <c r="K8" s="3"/>
      <c r="L8" s="3"/>
      <c r="M8" s="3"/>
      <c r="N8" s="2"/>
    </row>
    <row r="9" spans="1:14" ht="13.5" customHeight="1" x14ac:dyDescent="0.3">
      <c r="A9" s="2"/>
      <c r="B9" s="3"/>
      <c r="C9" s="3"/>
      <c r="D9" s="2"/>
      <c r="E9" s="2"/>
      <c r="F9" s="2"/>
      <c r="G9" s="3"/>
      <c r="H9" s="3"/>
      <c r="I9" s="3"/>
      <c r="J9" s="3"/>
      <c r="K9" s="3"/>
      <c r="L9" s="3"/>
      <c r="M9" s="3"/>
      <c r="N9" s="2"/>
    </row>
    <row r="10" spans="1:14" ht="13.5" customHeight="1" x14ac:dyDescent="0.3">
      <c r="A10" s="2"/>
      <c r="B10" s="3"/>
      <c r="C10" s="3"/>
      <c r="D10" s="2"/>
      <c r="E10" s="2"/>
      <c r="F10" s="2"/>
      <c r="G10" s="3"/>
      <c r="H10" s="3"/>
      <c r="I10" s="3"/>
      <c r="J10" s="3"/>
      <c r="K10" s="3"/>
      <c r="L10" s="3"/>
      <c r="M10" s="3"/>
      <c r="N10" s="2"/>
    </row>
    <row r="11" spans="1:14" ht="13.5" customHeight="1" x14ac:dyDescent="0.3">
      <c r="A11" s="2"/>
      <c r="B11" s="3"/>
      <c r="C11" s="3"/>
      <c r="D11" s="2"/>
      <c r="E11" s="2"/>
      <c r="F11" s="2"/>
      <c r="G11" s="3"/>
      <c r="H11" s="3"/>
      <c r="I11" s="3"/>
      <c r="J11" s="3"/>
      <c r="K11" s="3"/>
      <c r="L11" s="3"/>
      <c r="M11" s="3"/>
      <c r="N11" s="2"/>
    </row>
    <row r="12" spans="1:14" ht="13.5" customHeight="1" x14ac:dyDescent="0.3">
      <c r="A12" s="2"/>
      <c r="B12" s="3"/>
      <c r="C12" s="3"/>
      <c r="D12" s="2"/>
      <c r="E12" s="2"/>
      <c r="F12" s="2"/>
      <c r="G12" s="3"/>
      <c r="H12" s="3"/>
      <c r="I12" s="3"/>
      <c r="J12" s="3"/>
      <c r="K12" s="3"/>
      <c r="L12" s="3"/>
      <c r="M12" s="3"/>
      <c r="N12" s="2"/>
    </row>
    <row r="13" spans="1:14" ht="13.5" customHeight="1" x14ac:dyDescent="0.3">
      <c r="A13" s="2"/>
      <c r="B13" s="3"/>
      <c r="C13" s="3"/>
      <c r="D13" s="2"/>
      <c r="E13" s="2"/>
      <c r="F13" s="2"/>
      <c r="G13" s="3"/>
      <c r="H13" s="3"/>
      <c r="I13" s="3"/>
      <c r="J13" s="3"/>
      <c r="K13" s="3"/>
      <c r="L13" s="3"/>
      <c r="M13" s="3"/>
      <c r="N13" s="2"/>
    </row>
    <row r="14" spans="1:14" ht="13.5" customHeight="1" x14ac:dyDescent="0.3">
      <c r="A14" s="2"/>
      <c r="B14" s="3"/>
      <c r="C14" s="3"/>
      <c r="D14" s="2"/>
      <c r="E14" s="2"/>
      <c r="F14" s="2"/>
      <c r="G14" s="3"/>
      <c r="H14" s="3"/>
      <c r="I14" s="3"/>
      <c r="J14" s="3"/>
      <c r="K14" s="3"/>
      <c r="L14" s="3"/>
      <c r="M14" s="3"/>
      <c r="N14" s="2"/>
    </row>
    <row r="15" spans="1:14" ht="13.5" customHeight="1" x14ac:dyDescent="0.3">
      <c r="A15" s="2"/>
      <c r="B15" s="3"/>
      <c r="C15" s="3"/>
      <c r="D15" s="2"/>
      <c r="E15" s="2"/>
      <c r="F15" s="2"/>
      <c r="G15" s="3"/>
      <c r="H15" s="3"/>
      <c r="I15" s="3"/>
      <c r="J15" s="3"/>
      <c r="K15" s="3"/>
      <c r="L15" s="3"/>
      <c r="M15" s="3"/>
      <c r="N15" s="2"/>
    </row>
    <row r="16" spans="1:14" ht="13.5" customHeight="1" x14ac:dyDescent="0.3">
      <c r="A16" s="2"/>
      <c r="B16" s="3"/>
      <c r="C16" s="3"/>
      <c r="D16" s="2"/>
      <c r="E16" s="2"/>
      <c r="F16" s="2"/>
      <c r="G16" s="3"/>
      <c r="H16" s="3"/>
      <c r="I16" s="3"/>
      <c r="J16" s="3"/>
      <c r="K16" s="3"/>
      <c r="L16" s="3"/>
      <c r="M16" s="3"/>
      <c r="N16" s="2"/>
    </row>
  </sheetData>
  <mergeCells count="15">
    <mergeCell ref="N3:N5"/>
    <mergeCell ref="C3:C5"/>
    <mergeCell ref="F3:F5"/>
    <mergeCell ref="L3:M3"/>
    <mergeCell ref="G3:G5"/>
    <mergeCell ref="H3:H5"/>
    <mergeCell ref="K3:K5"/>
    <mergeCell ref="L4:L5"/>
    <mergeCell ref="M4:M5"/>
    <mergeCell ref="A3:A5"/>
    <mergeCell ref="B3:B5"/>
    <mergeCell ref="D3:D5"/>
    <mergeCell ref="E3:E5"/>
    <mergeCell ref="I3:J3"/>
    <mergeCell ref="I4:I5"/>
  </mergeCells>
  <phoneticPr fontId="2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06D74-9EA4-406A-8478-71680A8E69D7}">
  <dimension ref="A1"/>
  <sheetViews>
    <sheetView workbookViewId="0"/>
  </sheetViews>
  <sheetFormatPr defaultRowHeight="13.5" x14ac:dyDescent="0.3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6</vt:i4>
      </vt:variant>
    </vt:vector>
  </HeadingPairs>
  <TitlesOfParts>
    <vt:vector size="14" baseType="lpstr">
      <vt:lpstr>必要書類</vt:lpstr>
      <vt:lpstr>照明</vt:lpstr>
      <vt:lpstr>空調（室外機）</vt:lpstr>
      <vt:lpstr>空調（室内機）</vt:lpstr>
      <vt:lpstr>換気</vt:lpstr>
      <vt:lpstr>ポンプ</vt:lpstr>
      <vt:lpstr>給湯</vt:lpstr>
      <vt:lpstr>Sheet1</vt:lpstr>
      <vt:lpstr>ポンプ!Print_Area</vt:lpstr>
      <vt:lpstr>換気!Print_Area</vt:lpstr>
      <vt:lpstr>給湯!Print_Area</vt:lpstr>
      <vt:lpstr>'空調（室外機）'!Print_Area</vt:lpstr>
      <vt:lpstr>'空調（室内機）'!Print_Area</vt:lpstr>
      <vt:lpstr>照明!Print_Area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山口卓勇</dc:creator>
  <cp:lastModifiedBy>野口　泰宏</cp:lastModifiedBy>
  <cp:lastPrinted>2019-04-04T06:16:49Z</cp:lastPrinted>
  <dcterms:created xsi:type="dcterms:W3CDTF">2019-03-29T10:07:28Z</dcterms:created>
  <dcterms:modified xsi:type="dcterms:W3CDTF">2026-05-13T08:07:40Z</dcterms:modified>
</cp:coreProperties>
</file>