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127349\Desktop\"/>
    </mc:Choice>
  </mc:AlternateContent>
  <xr:revisionPtr revIDLastSave="0" documentId="8_{32F0D5C5-B3B3-4A81-8F9B-BA4A3946C4E2}" xr6:coauthVersionLast="47" xr6:coauthVersionMax="47" xr10:uidLastSave="{00000000-0000-0000-0000-000000000000}"/>
  <bookViews>
    <workbookView xWindow="-120" yWindow="-120" windowWidth="20730" windowHeight="11040" xr2:uid="{A4D54575-0CE4-4A27-8DC2-B3C22BED2D3E}"/>
  </bookViews>
  <sheets>
    <sheet name="様式４" sheetId="1" r:id="rId1"/>
  </sheets>
  <externalReferences>
    <externalReference r:id="rId2"/>
    <externalReference r:id="rId3"/>
    <externalReference r:id="rId4"/>
  </externalReferences>
  <definedNames>
    <definedName name="_xlnm.Print_Area" localSheetId="0">様式４!$A$1:$K$142</definedName>
    <definedName name="_xlnm.Print_Titles" localSheetId="0">様式４!$1:$9</definedName>
    <definedName name="使用電力調整率" localSheetId="0">'[2]（九州電力）２７年１０月～２８年９月度予想金額'!#REF!</definedName>
    <definedName name="使用電力調整率">'[3]（九州電力）２７年１０月～２８年９月度予想金額'!#REF!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6" i="1" l="1"/>
  <c r="H133" i="1"/>
  <c r="J133" i="1" s="1"/>
  <c r="J132" i="1"/>
  <c r="H132" i="1"/>
  <c r="C132" i="1"/>
  <c r="F132" i="1" s="1"/>
  <c r="H131" i="1"/>
  <c r="J131" i="1" s="1"/>
  <c r="H130" i="1"/>
  <c r="J130" i="1" s="1"/>
  <c r="C130" i="1"/>
  <c r="F130" i="1" s="1"/>
  <c r="J129" i="1"/>
  <c r="H129" i="1"/>
  <c r="H128" i="1"/>
  <c r="J128" i="1" s="1"/>
  <c r="C128" i="1"/>
  <c r="F128" i="1" s="1"/>
  <c r="H127" i="1"/>
  <c r="J127" i="1" s="1"/>
  <c r="J126" i="1"/>
  <c r="H126" i="1"/>
  <c r="C126" i="1"/>
  <c r="F126" i="1" s="1"/>
  <c r="J125" i="1"/>
  <c r="H125" i="1"/>
  <c r="H124" i="1"/>
  <c r="J124" i="1" s="1"/>
  <c r="C124" i="1"/>
  <c r="F124" i="1" s="1"/>
  <c r="J123" i="1"/>
  <c r="H123" i="1"/>
  <c r="H122" i="1"/>
  <c r="J122" i="1" s="1"/>
  <c r="C122" i="1"/>
  <c r="F122" i="1" s="1"/>
  <c r="H121" i="1"/>
  <c r="J121" i="1" s="1"/>
  <c r="J120" i="1"/>
  <c r="H120" i="1"/>
  <c r="C120" i="1"/>
  <c r="F120" i="1" s="1"/>
  <c r="J119" i="1"/>
  <c r="H119" i="1"/>
  <c r="H118" i="1"/>
  <c r="J118" i="1" s="1"/>
  <c r="C118" i="1"/>
  <c r="F118" i="1" s="1"/>
  <c r="J117" i="1"/>
  <c r="H117" i="1"/>
  <c r="H116" i="1"/>
  <c r="J116" i="1" s="1"/>
  <c r="C116" i="1"/>
  <c r="F116" i="1" s="1"/>
  <c r="H115" i="1"/>
  <c r="J115" i="1" s="1"/>
  <c r="J114" i="1"/>
  <c r="H114" i="1"/>
  <c r="C114" i="1"/>
  <c r="F114" i="1" s="1"/>
  <c r="J113" i="1"/>
  <c r="H113" i="1"/>
  <c r="H112" i="1"/>
  <c r="J112" i="1" s="1"/>
  <c r="C112" i="1"/>
  <c r="F112" i="1" s="1"/>
  <c r="J111" i="1"/>
  <c r="H111" i="1"/>
  <c r="H110" i="1"/>
  <c r="J110" i="1" s="1"/>
  <c r="C110" i="1"/>
  <c r="F110" i="1" s="1"/>
  <c r="H109" i="1"/>
  <c r="J109" i="1" s="1"/>
  <c r="J108" i="1"/>
  <c r="H108" i="1"/>
  <c r="C108" i="1"/>
  <c r="F108" i="1" s="1"/>
  <c r="J107" i="1"/>
  <c r="H107" i="1"/>
  <c r="H106" i="1"/>
  <c r="J106" i="1" s="1"/>
  <c r="C106" i="1"/>
  <c r="F106" i="1" s="1"/>
  <c r="J105" i="1"/>
  <c r="H105" i="1"/>
  <c r="H104" i="1"/>
  <c r="J104" i="1" s="1"/>
  <c r="C104" i="1"/>
  <c r="F104" i="1" s="1"/>
  <c r="H103" i="1"/>
  <c r="J103" i="1" s="1"/>
  <c r="J102" i="1"/>
  <c r="H102" i="1"/>
  <c r="C102" i="1"/>
  <c r="F102" i="1" s="1"/>
  <c r="J101" i="1"/>
  <c r="H101" i="1"/>
  <c r="H100" i="1"/>
  <c r="J100" i="1" s="1"/>
  <c r="C100" i="1"/>
  <c r="F100" i="1" s="1"/>
  <c r="J99" i="1"/>
  <c r="H99" i="1"/>
  <c r="H98" i="1"/>
  <c r="J98" i="1" s="1"/>
  <c r="C98" i="1"/>
  <c r="F98" i="1" s="1"/>
  <c r="H97" i="1"/>
  <c r="J97" i="1" s="1"/>
  <c r="J96" i="1"/>
  <c r="H96" i="1"/>
  <c r="C96" i="1"/>
  <c r="F96" i="1" s="1"/>
  <c r="J95" i="1"/>
  <c r="H95" i="1"/>
  <c r="H94" i="1"/>
  <c r="J94" i="1" s="1"/>
  <c r="C94" i="1"/>
  <c r="F94" i="1" s="1"/>
  <c r="J93" i="1"/>
  <c r="H93" i="1"/>
  <c r="H92" i="1"/>
  <c r="J92" i="1" s="1"/>
  <c r="C92" i="1"/>
  <c r="F92" i="1" s="1"/>
  <c r="H91" i="1"/>
  <c r="J91" i="1" s="1"/>
  <c r="J90" i="1"/>
  <c r="H90" i="1"/>
  <c r="C90" i="1"/>
  <c r="F90" i="1" s="1"/>
  <c r="J89" i="1"/>
  <c r="H89" i="1"/>
  <c r="H88" i="1"/>
  <c r="J88" i="1" s="1"/>
  <c r="C88" i="1"/>
  <c r="F88" i="1" s="1"/>
  <c r="J87" i="1"/>
  <c r="H87" i="1"/>
  <c r="H86" i="1"/>
  <c r="J86" i="1" s="1"/>
  <c r="C86" i="1"/>
  <c r="F86" i="1" s="1"/>
  <c r="H85" i="1"/>
  <c r="J85" i="1" s="1"/>
  <c r="J84" i="1"/>
  <c r="H84" i="1"/>
  <c r="C84" i="1"/>
  <c r="F84" i="1" s="1"/>
  <c r="J83" i="1"/>
  <c r="H83" i="1"/>
  <c r="H82" i="1"/>
  <c r="J82" i="1" s="1"/>
  <c r="C82" i="1"/>
  <c r="F82" i="1" s="1"/>
  <c r="J81" i="1"/>
  <c r="H81" i="1"/>
  <c r="H80" i="1"/>
  <c r="J80" i="1" s="1"/>
  <c r="K80" i="1" s="1"/>
  <c r="C80" i="1"/>
  <c r="F80" i="1" s="1"/>
  <c r="H79" i="1"/>
  <c r="J79" i="1" s="1"/>
  <c r="J78" i="1"/>
  <c r="H78" i="1"/>
  <c r="C78" i="1"/>
  <c r="F78" i="1" s="1"/>
  <c r="J77" i="1"/>
  <c r="H77" i="1"/>
  <c r="H76" i="1"/>
  <c r="J76" i="1" s="1"/>
  <c r="C76" i="1"/>
  <c r="F76" i="1" s="1"/>
  <c r="J75" i="1"/>
  <c r="H75" i="1"/>
  <c r="H74" i="1"/>
  <c r="J74" i="1" s="1"/>
  <c r="K74" i="1" s="1"/>
  <c r="C74" i="1"/>
  <c r="F74" i="1" s="1"/>
  <c r="H73" i="1"/>
  <c r="J73" i="1" s="1"/>
  <c r="J72" i="1"/>
  <c r="H72" i="1"/>
  <c r="C72" i="1"/>
  <c r="F72" i="1" s="1"/>
  <c r="J71" i="1"/>
  <c r="H71" i="1"/>
  <c r="H70" i="1"/>
  <c r="J70" i="1" s="1"/>
  <c r="C70" i="1"/>
  <c r="F70" i="1" s="1"/>
  <c r="J69" i="1"/>
  <c r="H69" i="1"/>
  <c r="H68" i="1"/>
  <c r="J68" i="1" s="1"/>
  <c r="C68" i="1"/>
  <c r="F68" i="1" s="1"/>
  <c r="H67" i="1"/>
  <c r="J67" i="1" s="1"/>
  <c r="J66" i="1"/>
  <c r="H66" i="1"/>
  <c r="C66" i="1"/>
  <c r="F66" i="1" s="1"/>
  <c r="J65" i="1"/>
  <c r="H65" i="1"/>
  <c r="H64" i="1"/>
  <c r="J64" i="1" s="1"/>
  <c r="C64" i="1"/>
  <c r="F64" i="1" s="1"/>
  <c r="J63" i="1"/>
  <c r="H63" i="1"/>
  <c r="H62" i="1"/>
  <c r="J62" i="1" s="1"/>
  <c r="C62" i="1"/>
  <c r="F62" i="1" s="1"/>
  <c r="H61" i="1"/>
  <c r="J61" i="1" s="1"/>
  <c r="J60" i="1"/>
  <c r="H60" i="1"/>
  <c r="C60" i="1"/>
  <c r="F60" i="1" s="1"/>
  <c r="J59" i="1"/>
  <c r="H59" i="1"/>
  <c r="H58" i="1"/>
  <c r="J58" i="1" s="1"/>
  <c r="C58" i="1"/>
  <c r="F58" i="1" s="1"/>
  <c r="J57" i="1"/>
  <c r="H57" i="1"/>
  <c r="H56" i="1"/>
  <c r="J56" i="1" s="1"/>
  <c r="C56" i="1"/>
  <c r="F56" i="1" s="1"/>
  <c r="H55" i="1"/>
  <c r="J55" i="1" s="1"/>
  <c r="J54" i="1"/>
  <c r="H54" i="1"/>
  <c r="C54" i="1"/>
  <c r="F54" i="1" s="1"/>
  <c r="J53" i="1"/>
  <c r="H53" i="1"/>
  <c r="H52" i="1"/>
  <c r="J52" i="1" s="1"/>
  <c r="C52" i="1"/>
  <c r="F52" i="1" s="1"/>
  <c r="J51" i="1"/>
  <c r="H51" i="1"/>
  <c r="H50" i="1"/>
  <c r="J50" i="1" s="1"/>
  <c r="C50" i="1"/>
  <c r="F50" i="1" s="1"/>
  <c r="H49" i="1"/>
  <c r="J49" i="1" s="1"/>
  <c r="J48" i="1"/>
  <c r="H48" i="1"/>
  <c r="C48" i="1"/>
  <c r="F48" i="1" s="1"/>
  <c r="J47" i="1"/>
  <c r="H47" i="1"/>
  <c r="H46" i="1"/>
  <c r="J46" i="1" s="1"/>
  <c r="C46" i="1"/>
  <c r="F46" i="1" s="1"/>
  <c r="J45" i="1"/>
  <c r="H45" i="1"/>
  <c r="H44" i="1"/>
  <c r="J44" i="1" s="1"/>
  <c r="C44" i="1"/>
  <c r="F44" i="1" s="1"/>
  <c r="H43" i="1"/>
  <c r="J43" i="1" s="1"/>
  <c r="J42" i="1"/>
  <c r="H42" i="1"/>
  <c r="C42" i="1"/>
  <c r="F42" i="1" s="1"/>
  <c r="J41" i="1"/>
  <c r="H41" i="1"/>
  <c r="H40" i="1"/>
  <c r="J40" i="1" s="1"/>
  <c r="C40" i="1"/>
  <c r="F40" i="1" s="1"/>
  <c r="H39" i="1"/>
  <c r="J39" i="1" s="1"/>
  <c r="H38" i="1"/>
  <c r="J38" i="1" s="1"/>
  <c r="C38" i="1"/>
  <c r="F38" i="1" s="1"/>
  <c r="H37" i="1"/>
  <c r="J37" i="1" s="1"/>
  <c r="J36" i="1"/>
  <c r="H36" i="1"/>
  <c r="C36" i="1"/>
  <c r="F36" i="1" s="1"/>
  <c r="H35" i="1"/>
  <c r="J35" i="1" s="1"/>
  <c r="H34" i="1"/>
  <c r="J34" i="1" s="1"/>
  <c r="K34" i="1" s="1"/>
  <c r="C34" i="1"/>
  <c r="F34" i="1" s="1"/>
  <c r="H33" i="1"/>
  <c r="J33" i="1" s="1"/>
  <c r="H32" i="1"/>
  <c r="J32" i="1" s="1"/>
  <c r="K32" i="1" s="1"/>
  <c r="C32" i="1"/>
  <c r="F32" i="1" s="1"/>
  <c r="H31" i="1"/>
  <c r="J31" i="1" s="1"/>
  <c r="J30" i="1"/>
  <c r="K30" i="1" s="1"/>
  <c r="H30" i="1"/>
  <c r="C30" i="1"/>
  <c r="F30" i="1" s="1"/>
  <c r="J29" i="1"/>
  <c r="H29" i="1"/>
  <c r="H28" i="1"/>
  <c r="J28" i="1" s="1"/>
  <c r="C28" i="1"/>
  <c r="F28" i="1" s="1"/>
  <c r="H27" i="1"/>
  <c r="J27" i="1" s="1"/>
  <c r="H26" i="1"/>
  <c r="J26" i="1" s="1"/>
  <c r="C26" i="1"/>
  <c r="F26" i="1" s="1"/>
  <c r="H25" i="1"/>
  <c r="J25" i="1" s="1"/>
  <c r="J24" i="1"/>
  <c r="H24" i="1"/>
  <c r="C24" i="1"/>
  <c r="F24" i="1" s="1"/>
  <c r="H23" i="1"/>
  <c r="J23" i="1" s="1"/>
  <c r="H22" i="1"/>
  <c r="J22" i="1" s="1"/>
  <c r="C22" i="1"/>
  <c r="F22" i="1" s="1"/>
  <c r="H21" i="1"/>
  <c r="J21" i="1" s="1"/>
  <c r="H20" i="1"/>
  <c r="J20" i="1" s="1"/>
  <c r="K20" i="1" s="1"/>
  <c r="C20" i="1"/>
  <c r="F20" i="1" s="1"/>
  <c r="H19" i="1"/>
  <c r="J19" i="1" s="1"/>
  <c r="J18" i="1"/>
  <c r="H18" i="1"/>
  <c r="C18" i="1"/>
  <c r="F18" i="1" s="1"/>
  <c r="H17" i="1"/>
  <c r="J17" i="1" s="1"/>
  <c r="H16" i="1"/>
  <c r="J16" i="1" s="1"/>
  <c r="K16" i="1" s="1"/>
  <c r="C16" i="1"/>
  <c r="F16" i="1" s="1"/>
  <c r="A16" i="1"/>
  <c r="A18" i="1" s="1"/>
  <c r="A20" i="1" s="1"/>
  <c r="A22" i="1" s="1"/>
  <c r="A24" i="1" s="1"/>
  <c r="A26" i="1" s="1"/>
  <c r="A28" i="1" s="1"/>
  <c r="A30" i="1" s="1"/>
  <c r="A32" i="1" s="1"/>
  <c r="A34" i="1" s="1"/>
  <c r="A36" i="1" s="1"/>
  <c r="A38" i="1" s="1"/>
  <c r="A40" i="1" s="1"/>
  <c r="A42" i="1" s="1"/>
  <c r="A44" i="1" s="1"/>
  <c r="A46" i="1" s="1"/>
  <c r="A48" i="1" s="1"/>
  <c r="A50" i="1" s="1"/>
  <c r="A52" i="1" s="1"/>
  <c r="A54" i="1" s="1"/>
  <c r="A56" i="1" s="1"/>
  <c r="A58" i="1" s="1"/>
  <c r="A60" i="1" s="1"/>
  <c r="A62" i="1" s="1"/>
  <c r="A64" i="1" s="1"/>
  <c r="A66" i="1" s="1"/>
  <c r="A68" i="1" s="1"/>
  <c r="A70" i="1" s="1"/>
  <c r="A72" i="1" s="1"/>
  <c r="A74" i="1" s="1"/>
  <c r="A76" i="1" s="1"/>
  <c r="A78" i="1" s="1"/>
  <c r="A80" i="1" s="1"/>
  <c r="A82" i="1" s="1"/>
  <c r="A84" i="1" s="1"/>
  <c r="A86" i="1" s="1"/>
  <c r="A88" i="1" s="1"/>
  <c r="A90" i="1" s="1"/>
  <c r="A92" i="1" s="1"/>
  <c r="A94" i="1" s="1"/>
  <c r="A96" i="1" s="1"/>
  <c r="A98" i="1" s="1"/>
  <c r="A100" i="1" s="1"/>
  <c r="A102" i="1" s="1"/>
  <c r="A104" i="1" s="1"/>
  <c r="A106" i="1" s="1"/>
  <c r="A108" i="1" s="1"/>
  <c r="A110" i="1" s="1"/>
  <c r="A112" i="1" s="1"/>
  <c r="A114" i="1" s="1"/>
  <c r="A116" i="1" s="1"/>
  <c r="A118" i="1" s="1"/>
  <c r="A120" i="1" s="1"/>
  <c r="A122" i="1" s="1"/>
  <c r="A124" i="1" s="1"/>
  <c r="A126" i="1" s="1"/>
  <c r="A128" i="1" s="1"/>
  <c r="A130" i="1" s="1"/>
  <c r="A132" i="1" s="1"/>
  <c r="H15" i="1"/>
  <c r="J15" i="1" s="1"/>
  <c r="H14" i="1"/>
  <c r="J14" i="1" s="1"/>
  <c r="C14" i="1"/>
  <c r="F14" i="1" s="1"/>
  <c r="A14" i="1"/>
  <c r="H13" i="1"/>
  <c r="J13" i="1" s="1"/>
  <c r="J12" i="1"/>
  <c r="H12" i="1"/>
  <c r="C12" i="1"/>
  <c r="F12" i="1" s="1"/>
  <c r="A12" i="1"/>
  <c r="H11" i="1"/>
  <c r="J11" i="1" s="1"/>
  <c r="H10" i="1"/>
  <c r="H134" i="1" s="1"/>
  <c r="C10" i="1"/>
  <c r="C134" i="1" s="1"/>
  <c r="A3" i="1"/>
  <c r="K92" i="1" l="1"/>
  <c r="K24" i="1"/>
  <c r="K56" i="1"/>
  <c r="K122" i="1"/>
  <c r="K18" i="1"/>
  <c r="K62" i="1"/>
  <c r="K128" i="1"/>
  <c r="K40" i="1"/>
  <c r="K70" i="1"/>
  <c r="K88" i="1"/>
  <c r="K112" i="1"/>
  <c r="K118" i="1"/>
  <c r="K130" i="1"/>
  <c r="K44" i="1"/>
  <c r="K98" i="1"/>
  <c r="K38" i="1"/>
  <c r="K26" i="1"/>
  <c r="K58" i="1"/>
  <c r="K82" i="1"/>
  <c r="K124" i="1"/>
  <c r="K86" i="1"/>
  <c r="K46" i="1"/>
  <c r="K100" i="1"/>
  <c r="K28" i="1"/>
  <c r="K50" i="1"/>
  <c r="K110" i="1"/>
  <c r="K12" i="1"/>
  <c r="K76" i="1"/>
  <c r="K14" i="1"/>
  <c r="K104" i="1"/>
  <c r="K52" i="1"/>
  <c r="K94" i="1"/>
  <c r="K22" i="1"/>
  <c r="K42" i="1"/>
  <c r="K48" i="1"/>
  <c r="K54" i="1"/>
  <c r="K132" i="1"/>
  <c r="K68" i="1"/>
  <c r="K116" i="1"/>
  <c r="K64" i="1"/>
  <c r="K106" i="1"/>
  <c r="K36" i="1"/>
  <c r="K60" i="1"/>
  <c r="K66" i="1"/>
  <c r="K72" i="1"/>
  <c r="K78" i="1"/>
  <c r="K84" i="1"/>
  <c r="K90" i="1"/>
  <c r="K96" i="1"/>
  <c r="K102" i="1"/>
  <c r="K108" i="1"/>
  <c r="K114" i="1"/>
  <c r="K120" i="1"/>
  <c r="K126" i="1"/>
  <c r="F10" i="1"/>
  <c r="F134" i="1" s="1"/>
  <c r="J10" i="1"/>
  <c r="J134" i="1" l="1"/>
  <c r="K10" i="1"/>
  <c r="K134" i="1" s="1"/>
  <c r="K136" i="1" s="1"/>
  <c r="K138" i="1" s="1"/>
</calcChain>
</file>

<file path=xl/sharedStrings.xml><?xml version="1.0" encoding="utf-8"?>
<sst xmlns="http://schemas.openxmlformats.org/spreadsheetml/2006/main" count="221" uniqueCount="98">
  <si>
    <t xml:space="preserve">
住　　　　 　所
商号又は名称
代表者職氏名　　　　　　　　　　　　　　　　　　　　　　　印</t>
    <rPh sb="1" eb="2">
      <t>ジュウ</t>
    </rPh>
    <rPh sb="8" eb="9">
      <t>ショ</t>
    </rPh>
    <rPh sb="11" eb="13">
      <t>ショウゴウ</t>
    </rPh>
    <rPh sb="13" eb="14">
      <t>マタ</t>
    </rPh>
    <rPh sb="15" eb="17">
      <t>メイショウ</t>
    </rPh>
    <rPh sb="19" eb="22">
      <t>ダイヒョウシャ</t>
    </rPh>
    <rPh sb="22" eb="23">
      <t>ショク</t>
    </rPh>
    <rPh sb="23" eb="25">
      <t>シメイ</t>
    </rPh>
    <rPh sb="24" eb="25">
      <t>メイ</t>
    </rPh>
    <rPh sb="48" eb="49">
      <t>イン</t>
    </rPh>
    <phoneticPr fontId="6"/>
  </si>
  <si>
    <t>入札金額内訳明細書</t>
    <rPh sb="0" eb="4">
      <t>ニュウサツキンガク</t>
    </rPh>
    <rPh sb="4" eb="9">
      <t>ウチワケメイサイショ</t>
    </rPh>
    <phoneticPr fontId="6"/>
  </si>
  <si>
    <t>No.</t>
    <phoneticPr fontId="6"/>
  </si>
  <si>
    <t>施設名</t>
    <rPh sb="0" eb="2">
      <t>シセツ</t>
    </rPh>
    <rPh sb="2" eb="3">
      <t>メイ</t>
    </rPh>
    <phoneticPr fontId="6"/>
  </si>
  <si>
    <t>基本料金</t>
    <rPh sb="0" eb="2">
      <t>キホン</t>
    </rPh>
    <rPh sb="2" eb="4">
      <t>リョウキン</t>
    </rPh>
    <phoneticPr fontId="6"/>
  </si>
  <si>
    <t>従量料金</t>
    <rPh sb="0" eb="2">
      <t>ジュウリョウ</t>
    </rPh>
    <rPh sb="2" eb="4">
      <t>リョウキン</t>
    </rPh>
    <phoneticPr fontId="6"/>
  </si>
  <si>
    <t>総計（円）</t>
    <rPh sb="0" eb="1">
      <t>フサ</t>
    </rPh>
    <rPh sb="1" eb="2">
      <t>ケイ</t>
    </rPh>
    <phoneticPr fontId="6"/>
  </si>
  <si>
    <t>予定契約  
電力</t>
    <rPh sb="0" eb="2">
      <t>ヨテイ</t>
    </rPh>
    <rPh sb="2" eb="4">
      <t>ケイヤク</t>
    </rPh>
    <rPh sb="7" eb="9">
      <t>デンリョク</t>
    </rPh>
    <phoneticPr fontId="6"/>
  </si>
  <si>
    <t>単価
（円/ｋW・月）</t>
    <rPh sb="0" eb="2">
      <t>タンカ</t>
    </rPh>
    <phoneticPr fontId="6"/>
  </si>
  <si>
    <t>力率</t>
    <rPh sb="0" eb="1">
      <t>チカラ</t>
    </rPh>
    <rPh sb="1" eb="2">
      <t>リツ</t>
    </rPh>
    <phoneticPr fontId="6"/>
  </si>
  <si>
    <t>基本料金（円）</t>
    <rPh sb="0" eb="2">
      <t>キホン</t>
    </rPh>
    <rPh sb="2" eb="4">
      <t>リョウキン</t>
    </rPh>
    <rPh sb="5" eb="6">
      <t>エン</t>
    </rPh>
    <phoneticPr fontId="6"/>
  </si>
  <si>
    <t>予定使用電力量</t>
    <rPh sb="0" eb="2">
      <t>ヨテイ</t>
    </rPh>
    <rPh sb="2" eb="4">
      <t>シヨウ</t>
    </rPh>
    <rPh sb="4" eb="6">
      <t>デンリョク</t>
    </rPh>
    <rPh sb="6" eb="7">
      <t>リョウ</t>
    </rPh>
    <phoneticPr fontId="6"/>
  </si>
  <si>
    <t>単価　　　                 　　　　　（円/ｋWｈ）</t>
    <rPh sb="0" eb="2">
      <t>タンカ</t>
    </rPh>
    <phoneticPr fontId="6"/>
  </si>
  <si>
    <t>従量料金（円）</t>
    <rPh sb="0" eb="2">
      <t>ジュウリョウ</t>
    </rPh>
    <rPh sb="2" eb="4">
      <t>リョウキン</t>
    </rPh>
    <rPh sb="5" eb="6">
      <t>エン</t>
    </rPh>
    <phoneticPr fontId="6"/>
  </si>
  <si>
    <t>（ｋＷ）</t>
    <phoneticPr fontId="6"/>
  </si>
  <si>
    <t>※小数点以下
第2位迄記入</t>
    <rPh sb="1" eb="4">
      <t>ショウスウテン</t>
    </rPh>
    <rPh sb="4" eb="6">
      <t>イカ</t>
    </rPh>
    <rPh sb="7" eb="8">
      <t>ダイ</t>
    </rPh>
    <rPh sb="9" eb="10">
      <t>イ</t>
    </rPh>
    <rPh sb="10" eb="11">
      <t>マデ</t>
    </rPh>
    <rPh sb="11" eb="13">
      <t>キニュウ</t>
    </rPh>
    <phoneticPr fontId="6"/>
  </si>
  <si>
    <t>（％）</t>
    <phoneticPr fontId="6"/>
  </si>
  <si>
    <t>※月毎の料金を小数点以下第３位切捨てし、12倍したもの</t>
    <rPh sb="1" eb="3">
      <t>ツキゴト</t>
    </rPh>
    <rPh sb="4" eb="6">
      <t>リョウキン</t>
    </rPh>
    <rPh sb="7" eb="10">
      <t>ショウスウテン</t>
    </rPh>
    <rPh sb="10" eb="12">
      <t>イカ</t>
    </rPh>
    <rPh sb="12" eb="13">
      <t>ダイ</t>
    </rPh>
    <rPh sb="14" eb="15">
      <t>イ</t>
    </rPh>
    <rPh sb="15" eb="17">
      <t>キリス</t>
    </rPh>
    <rPh sb="22" eb="23">
      <t>バイ</t>
    </rPh>
    <phoneticPr fontId="6"/>
  </si>
  <si>
    <t>（ｋWh)</t>
    <phoneticPr fontId="6"/>
  </si>
  <si>
    <t>※小数点以下　　　　　　　　　　　　第2位迄記入</t>
    <rPh sb="1" eb="4">
      <t>ショウスウテン</t>
    </rPh>
    <rPh sb="4" eb="6">
      <t>イカ</t>
    </rPh>
    <rPh sb="18" eb="19">
      <t>ダイ</t>
    </rPh>
    <rPh sb="20" eb="21">
      <t>イ</t>
    </rPh>
    <rPh sb="21" eb="22">
      <t>マデ</t>
    </rPh>
    <rPh sb="22" eb="24">
      <t>キニュウ</t>
    </rPh>
    <phoneticPr fontId="6"/>
  </si>
  <si>
    <t>※小数点以下第３位切捨て</t>
    <rPh sb="1" eb="4">
      <t>ショウスウテン</t>
    </rPh>
    <rPh sb="4" eb="6">
      <t>イカ</t>
    </rPh>
    <rPh sb="6" eb="7">
      <t>ダイ</t>
    </rPh>
    <rPh sb="8" eb="9">
      <t>イ</t>
    </rPh>
    <rPh sb="9" eb="11">
      <t>キリス</t>
    </rPh>
    <phoneticPr fontId="6"/>
  </si>
  <si>
    <t>a</t>
    <phoneticPr fontId="6"/>
  </si>
  <si>
    <t>b</t>
    <phoneticPr fontId="6"/>
  </si>
  <si>
    <t>ｃ</t>
    <phoneticPr fontId="6"/>
  </si>
  <si>
    <t>d=a×b((185-c)/100)×12</t>
    <phoneticPr fontId="6"/>
  </si>
  <si>
    <t>e</t>
    <phoneticPr fontId="6"/>
  </si>
  <si>
    <t>f</t>
    <phoneticPr fontId="6"/>
  </si>
  <si>
    <t>ｈ=e×f</t>
    <phoneticPr fontId="6"/>
  </si>
  <si>
    <t>i=d+ｈ</t>
    <phoneticPr fontId="6"/>
  </si>
  <si>
    <t>西国分小学校</t>
  </si>
  <si>
    <t>夏季</t>
    <rPh sb="0" eb="1">
      <t>ナツ</t>
    </rPh>
    <rPh sb="1" eb="2">
      <t>キ</t>
    </rPh>
    <phoneticPr fontId="6"/>
  </si>
  <si>
    <t>その他季</t>
    <rPh sb="2" eb="3">
      <t>タ</t>
    </rPh>
    <rPh sb="3" eb="4">
      <t>キ</t>
    </rPh>
    <phoneticPr fontId="6"/>
  </si>
  <si>
    <t>荘島小学校</t>
  </si>
  <si>
    <t>日吉小学校</t>
  </si>
  <si>
    <t>篠山小学校</t>
  </si>
  <si>
    <t>京町小学校</t>
  </si>
  <si>
    <t>南薫小学校</t>
  </si>
  <si>
    <t>鳥飼小学校</t>
  </si>
  <si>
    <t>長門石小学校</t>
  </si>
  <si>
    <t>小森野小学校</t>
  </si>
  <si>
    <t>金丸小学校</t>
  </si>
  <si>
    <t>東国分小学校</t>
  </si>
  <si>
    <t>御井小学校</t>
  </si>
  <si>
    <t>南小学校</t>
  </si>
  <si>
    <t>合川小学校</t>
  </si>
  <si>
    <t>山川小学校</t>
  </si>
  <si>
    <t>上津小学校</t>
  </si>
  <si>
    <t>高良内小学校</t>
  </si>
  <si>
    <t>宮ノ陣小学校</t>
  </si>
  <si>
    <t>山本小学校</t>
  </si>
  <si>
    <t>草野小学校</t>
  </si>
  <si>
    <t>安武小学校</t>
  </si>
  <si>
    <t>荒木小学校</t>
  </si>
  <si>
    <t>大善寺小学校</t>
  </si>
  <si>
    <t>善導寺小学校</t>
  </si>
  <si>
    <t>津福小学校</t>
  </si>
  <si>
    <t>船越小学校</t>
  </si>
  <si>
    <t>水縄小学校</t>
  </si>
  <si>
    <t>田主丸小学校</t>
  </si>
  <si>
    <t>水分小学校</t>
  </si>
  <si>
    <t>竹野小学校</t>
  </si>
  <si>
    <t>川会小学校</t>
  </si>
  <si>
    <t>柴刈小学校</t>
  </si>
  <si>
    <t>弓削小学校</t>
  </si>
  <si>
    <t>北野小学校</t>
  </si>
  <si>
    <t>大城小学校</t>
  </si>
  <si>
    <t>金島小学校</t>
  </si>
  <si>
    <t>城島小学校</t>
    <phoneticPr fontId="6"/>
  </si>
  <si>
    <t>西牟田小学校</t>
  </si>
  <si>
    <t>犬塚小学校</t>
  </si>
  <si>
    <t>三潴小学校</t>
  </si>
  <si>
    <t>城南中学校</t>
  </si>
  <si>
    <t>江南中学校</t>
  </si>
  <si>
    <t>櫛原中学校</t>
  </si>
  <si>
    <t>牟田山中学校</t>
  </si>
  <si>
    <t>良山中学校</t>
  </si>
  <si>
    <t>明星中学校</t>
  </si>
  <si>
    <t>宮ノ陣中学校</t>
  </si>
  <si>
    <t>荒木中学校</t>
  </si>
  <si>
    <t>筑邦西中学校</t>
  </si>
  <si>
    <t>屏水中学校</t>
  </si>
  <si>
    <t>青陵中学校</t>
  </si>
  <si>
    <t>高牟礼中学校</t>
  </si>
  <si>
    <t>田主丸中学校</t>
  </si>
  <si>
    <t>北野中学校</t>
  </si>
  <si>
    <t>城島中学校</t>
  </si>
  <si>
    <t>三潴中学校</t>
  </si>
  <si>
    <t>久留米特別支援学校</t>
  </si>
  <si>
    <t>久留米商業高等学校</t>
  </si>
  <si>
    <t>南筑高等学校</t>
  </si>
  <si>
    <t>教育センター</t>
  </si>
  <si>
    <t>中央学校給食共同調理場</t>
  </si>
  <si>
    <t>田主丸学校給食共同調理場</t>
  </si>
  <si>
    <t>総計</t>
    <rPh sb="0" eb="1">
      <t>フサ</t>
    </rPh>
    <rPh sb="1" eb="2">
      <t>ケイ</t>
    </rPh>
    <phoneticPr fontId="6"/>
  </si>
  <si>
    <t xml:space="preserve">合計額（税込） </t>
    <rPh sb="0" eb="2">
      <t>ゴウケイ</t>
    </rPh>
    <rPh sb="2" eb="3">
      <t>ガク</t>
    </rPh>
    <rPh sb="4" eb="6">
      <t>ゼイコミ</t>
    </rPh>
    <phoneticPr fontId="6"/>
  </si>
  <si>
    <t>※小数点以下切捨て</t>
    <rPh sb="1" eb="6">
      <t>ショウスウテンイカ</t>
    </rPh>
    <rPh sb="6" eb="8">
      <t>キリス</t>
    </rPh>
    <phoneticPr fontId="6"/>
  </si>
  <si>
    <t>入札書（様式３）に記載する入札金額（税抜）</t>
    <rPh sb="0" eb="3">
      <t>ニュウサツショ</t>
    </rPh>
    <rPh sb="4" eb="6">
      <t>ヨウシキ</t>
    </rPh>
    <rPh sb="9" eb="11">
      <t>キサイ</t>
    </rPh>
    <rPh sb="13" eb="15">
      <t>ニュウサツ</t>
    </rPh>
    <rPh sb="15" eb="17">
      <t>キンガク</t>
    </rPh>
    <rPh sb="18" eb="21">
      <t>ゼイ</t>
    </rPh>
    <phoneticPr fontId="6"/>
  </si>
  <si>
    <t>※合計額×100/110
※１円未満切上げ</t>
    <rPh sb="1" eb="4">
      <t>ゴウケイガク</t>
    </rPh>
    <rPh sb="15" eb="16">
      <t>エン</t>
    </rPh>
    <rPh sb="16" eb="18">
      <t>ミマン</t>
    </rPh>
    <rPh sb="18" eb="20">
      <t>キリア</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</si>
</sst>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0" x14ac:knownFonts="1">
    <font>
      <sz val="11"/>
      <name val="ＭＳ Ｐゴシック"/>
      <family val="3"/>
      <charset val="128"/>
    </font>
    <font>
      <sz val="11"/>
      <name val="ＭＳ Ｐゴシック"/>
      <family val="3"/>
      <charset val="128"/>
    </font>
    <font>
      <b/>
      <sz val="24"/>
      <name val="ＭＳ Ｐゴシック"/>
      <family val="3"/>
      <charset val="128"/>
    </font>
    <font>
      <sz val="6"/>
      <name val="ＭＳ Ｐゴシック"/>
      <family val="2"/>
      <charset val="128"/>
      <scheme val="minor"/>
    </font>
    <font>
      <b/>
      <sz val="11"/>
      <name val="ＭＳ Ｐゴシック"/>
      <family val="3"/>
      <charset val="128"/>
    </font>
    <font>
      <b/>
      <sz val="20"/>
      <name val="ＭＳ Ｐ明朝"/>
      <family val="1"/>
      <charset val="128"/>
    </font>
    <font>
      <sz val="6"/>
      <name val="ＭＳ Ｐゴシック"/>
      <family val="3"/>
      <charset val="128"/>
    </font>
    <font>
      <b/>
      <sz val="28"/>
      <name val="ＭＳ Ｐ明朝"/>
      <family val="1"/>
      <charset val="128"/>
    </font>
    <font>
      <b/>
      <sz val="12"/>
      <name val="ＭＳ Ｐ明朝"/>
      <family val="1"/>
      <charset val="128"/>
    </font>
    <font>
      <b/>
      <sz val="18"/>
      <name val="ＭＳ Ｐ明朝"/>
      <family val="1"/>
      <charset val="128"/>
    </font>
    <font>
      <b/>
      <sz val="20"/>
      <name val="ＭＳ Ｐゴシック"/>
      <family val="3"/>
      <charset val="128"/>
    </font>
    <font>
      <b/>
      <sz val="14"/>
      <name val="ＭＳ Ｐゴシック"/>
      <family val="3"/>
      <charset val="128"/>
    </font>
    <font>
      <b/>
      <sz val="10"/>
      <name val="ＭＳ Ｐゴシック"/>
      <family val="3"/>
      <charset val="128"/>
    </font>
    <font>
      <b/>
      <sz val="9"/>
      <name val="ＭＳ Ｐゴシック"/>
      <family val="3"/>
      <charset val="128"/>
    </font>
    <font>
      <sz val="14"/>
      <name val="ＭＳ Ｐゴシック"/>
      <family val="3"/>
      <charset val="128"/>
    </font>
    <font>
      <sz val="16"/>
      <name val="ＭＳ Ｐゴシック"/>
      <family val="3"/>
      <charset val="128"/>
    </font>
    <font>
      <b/>
      <sz val="16"/>
      <name val="ＭＳ Ｐゴシック"/>
      <family val="3"/>
      <charset val="128"/>
    </font>
    <font>
      <b/>
      <sz val="12"/>
      <name val="ＭＳ Ｐゴシック"/>
      <family val="3"/>
      <charset val="128"/>
    </font>
    <font>
      <b/>
      <sz val="18"/>
      <name val="ＭＳ Ｐゴシック"/>
      <family val="3"/>
      <charset val="128"/>
    </font>
    <font>
      <b/>
      <sz val="18"/>
      <color rgb="FFFF0000"/>
      <name val="ＭＳ Ｐゴシック"/>
      <family val="3"/>
      <charset val="128"/>
    </font>
  </fonts>
  <fills count="2">
    <fill>
      <patternFill patternType="none"/>
    </fill>
    <fill>
      <patternFill patternType="gray125"/>
    </fill>
  </fills>
  <borders count="60">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style="hair">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top style="hair">
        <color indexed="64"/>
      </top>
      <bottom/>
      <diagonal/>
    </border>
    <border>
      <left style="hair">
        <color indexed="64"/>
      </left>
      <right style="medium">
        <color indexed="64"/>
      </right>
      <top style="hair">
        <color indexed="64"/>
      </top>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hair">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hair">
        <color indexed="64"/>
      </bottom>
      <diagonal/>
    </border>
    <border>
      <left style="hair">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bottom style="thin">
        <color indexed="64"/>
      </bottom>
      <diagonal/>
    </border>
    <border>
      <left/>
      <right/>
      <top style="thin">
        <color indexed="64"/>
      </top>
      <bottom style="hair">
        <color indexed="64"/>
      </bottom>
      <diagonal/>
    </border>
    <border>
      <left style="hair">
        <color indexed="64"/>
      </left>
      <right style="medium">
        <color indexed="64"/>
      </right>
      <top/>
      <bottom/>
      <diagonal/>
    </border>
    <border>
      <left/>
      <right/>
      <top/>
      <bottom style="thin">
        <color indexed="64"/>
      </bottom>
      <diagonal/>
    </border>
    <border>
      <left/>
      <right/>
      <top style="hair">
        <color indexed="64"/>
      </top>
      <bottom style="thin">
        <color indexed="64"/>
      </bottom>
      <diagonal/>
    </border>
    <border>
      <left style="medium">
        <color indexed="64"/>
      </left>
      <right/>
      <top style="thin">
        <color indexed="64"/>
      </top>
      <bottom/>
      <diagonal/>
    </border>
    <border>
      <left style="medium">
        <color indexed="64"/>
      </left>
      <right/>
      <top style="hair">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medium">
        <color indexed="64"/>
      </bottom>
      <diagonal/>
    </border>
    <border>
      <left style="hair">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ck">
        <color rgb="FFFF0000"/>
      </left>
      <right style="thick">
        <color rgb="FFFF0000"/>
      </right>
      <top style="thick">
        <color rgb="FFFF0000"/>
      </top>
      <bottom style="thick">
        <color rgb="FFFF0000"/>
      </bottom>
      <diagonal/>
    </border>
  </borders>
  <cellStyleXfs count="3">
    <xf numFmtId="0" fontId="0" fillId="0" borderId="0"/>
    <xf numFmtId="38" fontId="1" fillId="0" borderId="0" applyFont="0" applyFill="0" applyBorder="0" applyAlignment="0" applyProtection="0"/>
    <xf numFmtId="0" fontId="1" fillId="0" borderId="0">
      <alignment vertical="center"/>
    </xf>
  </cellStyleXfs>
  <cellXfs count="117">
    <xf numFmtId="0" fontId="0" fillId="0" borderId="0" xfId="0"/>
    <xf numFmtId="0" fontId="2" fillId="0" borderId="0" xfId="2" applyFont="1" applyAlignment="1">
      <alignment horizontal="left" vertical="center"/>
    </xf>
    <xf numFmtId="0" fontId="4" fillId="0" borderId="0" xfId="2" applyFont="1" applyAlignment="1">
      <alignment horizontal="center" vertical="center"/>
    </xf>
    <xf numFmtId="0" fontId="5" fillId="0" borderId="0" xfId="0" applyFont="1" applyAlignment="1">
      <alignment horizontal="left" vertical="center" wrapText="1" shrinkToFit="1"/>
    </xf>
    <xf numFmtId="0" fontId="4" fillId="0" borderId="0" xfId="2" applyFont="1">
      <alignment vertical="center"/>
    </xf>
    <xf numFmtId="0" fontId="7" fillId="0" borderId="0" xfId="0" applyFont="1" applyAlignment="1">
      <alignment horizontal="center" vertical="center" shrinkToFit="1"/>
    </xf>
    <xf numFmtId="0" fontId="7" fillId="0" borderId="0" xfId="0" applyFont="1" applyAlignment="1">
      <alignment horizontal="left" shrinkToFit="1"/>
    </xf>
    <xf numFmtId="0" fontId="8" fillId="0" borderId="0" xfId="0" applyFont="1" applyAlignment="1">
      <alignment vertical="center" shrinkToFit="1"/>
    </xf>
    <xf numFmtId="176" fontId="5" fillId="0" borderId="0" xfId="0" applyNumberFormat="1" applyFont="1" applyAlignment="1">
      <alignment horizontal="center" vertical="center" shrinkToFit="1"/>
    </xf>
    <xf numFmtId="176" fontId="5" fillId="0" borderId="0" xfId="0" applyNumberFormat="1" applyFont="1" applyAlignment="1">
      <alignment horizontal="left" vertical="center" wrapText="1" shrinkToFit="1"/>
    </xf>
    <xf numFmtId="0" fontId="9" fillId="0" borderId="0" xfId="2" applyFont="1" applyAlignment="1">
      <alignment horizontal="center" vertical="center" shrinkToFit="1"/>
    </xf>
    <xf numFmtId="0" fontId="10" fillId="0" borderId="0" xfId="2" applyFont="1" applyAlignment="1">
      <alignment horizontal="left" vertical="center"/>
    </xf>
    <xf numFmtId="0" fontId="5" fillId="0" borderId="1" xfId="0" applyFont="1" applyBorder="1" applyAlignment="1">
      <alignment horizontal="left" vertical="center" wrapText="1" shrinkToFit="1"/>
    </xf>
    <xf numFmtId="0" fontId="11" fillId="0" borderId="2" xfId="2" applyFont="1" applyBorder="1" applyAlignment="1">
      <alignment horizontal="center" vertical="center"/>
    </xf>
    <xf numFmtId="0" fontId="11" fillId="0" borderId="3" xfId="2" applyFont="1" applyBorder="1" applyAlignment="1">
      <alignment horizontal="center" vertical="center" shrinkToFit="1"/>
    </xf>
    <xf numFmtId="0" fontId="11" fillId="0" borderId="4" xfId="2" applyFont="1" applyBorder="1" applyAlignment="1">
      <alignment horizontal="center" vertical="center" shrinkToFit="1"/>
    </xf>
    <xf numFmtId="0" fontId="11" fillId="0" borderId="5" xfId="2" applyFont="1" applyBorder="1" applyAlignment="1">
      <alignment horizontal="center" vertical="center" shrinkToFit="1"/>
    </xf>
    <xf numFmtId="0" fontId="11" fillId="0" borderId="6" xfId="2" applyFont="1" applyBorder="1" applyAlignment="1">
      <alignment horizontal="center" vertical="center" shrinkToFit="1"/>
    </xf>
    <xf numFmtId="0" fontId="11" fillId="0" borderId="7" xfId="2" applyFont="1" applyBorder="1" applyAlignment="1">
      <alignment horizontal="center" vertical="center" wrapText="1" shrinkToFit="1"/>
    </xf>
    <xf numFmtId="0" fontId="11" fillId="0" borderId="8" xfId="2" applyFont="1" applyBorder="1" applyAlignment="1">
      <alignment horizontal="center" vertical="center"/>
    </xf>
    <xf numFmtId="0" fontId="11" fillId="0" borderId="9" xfId="2" applyFont="1" applyBorder="1" applyAlignment="1">
      <alignment horizontal="center" vertical="center" shrinkToFit="1"/>
    </xf>
    <xf numFmtId="0" fontId="4" fillId="0" borderId="7" xfId="2" applyFont="1" applyBorder="1" applyAlignment="1">
      <alignment horizontal="center" vertical="center" wrapText="1" shrinkToFit="1"/>
    </xf>
    <xf numFmtId="0" fontId="4" fillId="0" borderId="7" xfId="2" applyFont="1" applyBorder="1" applyAlignment="1">
      <alignment horizontal="center" vertical="center" shrinkToFit="1"/>
    </xf>
    <xf numFmtId="0" fontId="4" fillId="0" borderId="10" xfId="2" applyFont="1" applyBorder="1" applyAlignment="1">
      <alignment horizontal="center" vertical="center" shrinkToFit="1"/>
    </xf>
    <xf numFmtId="0" fontId="4" fillId="0" borderId="11" xfId="2" applyFont="1" applyBorder="1" applyAlignment="1">
      <alignment horizontal="center" vertical="center" shrinkToFit="1"/>
    </xf>
    <xf numFmtId="0" fontId="11" fillId="0" borderId="12" xfId="2" applyFont="1" applyBorder="1" applyAlignment="1">
      <alignment horizontal="center" vertical="center" wrapText="1" shrinkToFit="1"/>
    </xf>
    <xf numFmtId="0" fontId="4" fillId="0" borderId="12" xfId="2" applyFont="1" applyBorder="1" applyAlignment="1">
      <alignment horizontal="center" vertical="center" wrapText="1" shrinkToFit="1"/>
    </xf>
    <xf numFmtId="0" fontId="4" fillId="0" borderId="12" xfId="2" applyFont="1" applyBorder="1" applyAlignment="1">
      <alignment horizontal="center" vertical="center" shrinkToFit="1"/>
    </xf>
    <xf numFmtId="0" fontId="4" fillId="0" borderId="13" xfId="2" applyFont="1" applyBorder="1" applyAlignment="1">
      <alignment horizontal="center" vertical="center" shrinkToFit="1"/>
    </xf>
    <xf numFmtId="0" fontId="4" fillId="0" borderId="14" xfId="2" applyFont="1" applyBorder="1" applyAlignment="1">
      <alignment horizontal="center" vertical="center" shrinkToFit="1"/>
    </xf>
    <xf numFmtId="0" fontId="4" fillId="0" borderId="15" xfId="2" applyFont="1" applyBorder="1" applyAlignment="1">
      <alignment horizontal="center" vertical="center" shrinkToFit="1"/>
    </xf>
    <xf numFmtId="0" fontId="12" fillId="0" borderId="15" xfId="2" applyFont="1" applyBorder="1" applyAlignment="1">
      <alignment horizontal="center" vertical="center" wrapText="1" shrinkToFit="1"/>
    </xf>
    <xf numFmtId="0" fontId="12" fillId="0" borderId="16" xfId="2" applyFont="1" applyBorder="1" applyAlignment="1">
      <alignment horizontal="center" vertical="center" wrapText="1"/>
    </xf>
    <xf numFmtId="0" fontId="4" fillId="0" borderId="16" xfId="2" applyFont="1" applyBorder="1" applyAlignment="1">
      <alignment horizontal="center" vertical="center" shrinkToFit="1"/>
    </xf>
    <xf numFmtId="0" fontId="4" fillId="0" borderId="17" xfId="2" applyFont="1" applyBorder="1" applyAlignment="1">
      <alignment horizontal="center" vertical="center" shrinkToFit="1"/>
    </xf>
    <xf numFmtId="0" fontId="13" fillId="0" borderId="15" xfId="2" applyFont="1" applyBorder="1" applyAlignment="1">
      <alignment horizontal="center" vertical="center" wrapText="1" shrinkToFit="1"/>
    </xf>
    <xf numFmtId="0" fontId="11" fillId="0" borderId="18" xfId="2" applyFont="1" applyBorder="1" applyAlignment="1">
      <alignment horizontal="center" vertical="center"/>
    </xf>
    <xf numFmtId="0" fontId="11" fillId="0" borderId="19" xfId="2" applyFont="1" applyBorder="1" applyAlignment="1">
      <alignment horizontal="center" vertical="center" shrinkToFit="1"/>
    </xf>
    <xf numFmtId="0" fontId="4" fillId="0" borderId="20" xfId="2" applyFont="1" applyBorder="1" applyAlignment="1">
      <alignment horizontal="center" vertical="center" shrinkToFit="1"/>
    </xf>
    <xf numFmtId="0" fontId="4" fillId="0" borderId="21" xfId="2" applyFont="1" applyBorder="1" applyAlignment="1">
      <alignment horizontal="center" vertical="center" shrinkToFit="1"/>
    </xf>
    <xf numFmtId="0" fontId="4" fillId="0" borderId="22" xfId="2" applyFont="1" applyBorder="1" applyAlignment="1">
      <alignment horizontal="center" vertical="center" shrinkToFit="1"/>
    </xf>
    <xf numFmtId="0" fontId="4" fillId="0" borderId="23" xfId="2" applyFont="1" applyBorder="1" applyAlignment="1">
      <alignment horizontal="center" vertical="center" shrinkToFit="1"/>
    </xf>
    <xf numFmtId="0" fontId="4" fillId="0" borderId="24" xfId="2" applyFont="1" applyBorder="1" applyAlignment="1">
      <alignment horizontal="center" vertical="center" shrinkToFit="1"/>
    </xf>
    <xf numFmtId="0" fontId="14" fillId="0" borderId="25" xfId="2" applyFont="1" applyBorder="1" applyAlignment="1">
      <alignment horizontal="center" vertical="center"/>
    </xf>
    <xf numFmtId="38" fontId="15" fillId="0" borderId="26" xfId="2" applyNumberFormat="1" applyFont="1" applyBorder="1" applyAlignment="1">
      <alignment horizontal="left" vertical="center" indent="1" shrinkToFit="1"/>
    </xf>
    <xf numFmtId="38" fontId="14" fillId="0" borderId="27" xfId="1" applyFont="1" applyFill="1" applyBorder="1" applyAlignment="1">
      <alignment horizontal="center" vertical="center" shrinkToFit="1"/>
    </xf>
    <xf numFmtId="40" fontId="14" fillId="0" borderId="27" xfId="1" applyNumberFormat="1" applyFont="1" applyFill="1" applyBorder="1" applyAlignment="1">
      <alignment horizontal="right" vertical="center" shrinkToFit="1"/>
    </xf>
    <xf numFmtId="40" fontId="14" fillId="0" borderId="7" xfId="1" applyNumberFormat="1" applyFont="1" applyFill="1" applyBorder="1" applyAlignment="1">
      <alignment horizontal="right" vertical="center" shrinkToFit="1"/>
    </xf>
    <xf numFmtId="40" fontId="1" fillId="0" borderId="28" xfId="1" applyNumberFormat="1" applyFont="1" applyFill="1" applyBorder="1" applyAlignment="1">
      <alignment horizontal="center" vertical="center" shrinkToFit="1"/>
    </xf>
    <xf numFmtId="38" fontId="14" fillId="0" borderId="29" xfId="1" applyFont="1" applyFill="1" applyBorder="1" applyAlignment="1" applyProtection="1">
      <alignment vertical="center"/>
    </xf>
    <xf numFmtId="40" fontId="14" fillId="0" borderId="7" xfId="1" applyNumberFormat="1" applyFont="1" applyFill="1" applyBorder="1" applyAlignment="1">
      <alignment vertical="center" shrinkToFit="1"/>
    </xf>
    <xf numFmtId="40" fontId="14" fillId="0" borderId="12" xfId="1" applyNumberFormat="1" applyFont="1" applyFill="1" applyBorder="1" applyAlignment="1">
      <alignment vertical="center" shrinkToFit="1"/>
    </xf>
    <xf numFmtId="40" fontId="14" fillId="0" borderId="12" xfId="1" applyNumberFormat="1" applyFont="1" applyFill="1" applyBorder="1" applyAlignment="1">
      <alignment horizontal="right" vertical="center" shrinkToFit="1"/>
    </xf>
    <xf numFmtId="0" fontId="14" fillId="0" borderId="30" xfId="2" applyFont="1" applyBorder="1" applyAlignment="1">
      <alignment horizontal="center" vertical="center"/>
    </xf>
    <xf numFmtId="0" fontId="15" fillId="0" borderId="24" xfId="2" applyFont="1" applyBorder="1" applyAlignment="1">
      <alignment horizontal="left" vertical="center" indent="1" shrinkToFit="1"/>
    </xf>
    <xf numFmtId="38" fontId="14" fillId="0" borderId="20" xfId="1" applyFont="1" applyFill="1" applyBorder="1" applyAlignment="1">
      <alignment horizontal="center" vertical="center" shrinkToFit="1"/>
    </xf>
    <xf numFmtId="40" fontId="14" fillId="0" borderId="20" xfId="1" applyNumberFormat="1" applyFont="1" applyFill="1" applyBorder="1" applyAlignment="1">
      <alignment horizontal="right" vertical="center" shrinkToFit="1"/>
    </xf>
    <xf numFmtId="40" fontId="1" fillId="0" borderId="31" xfId="1" applyNumberFormat="1" applyFont="1" applyFill="1" applyBorder="1" applyAlignment="1">
      <alignment horizontal="center" vertical="center" shrinkToFit="1"/>
    </xf>
    <xf numFmtId="38" fontId="14" fillId="0" borderId="32" xfId="1" applyFont="1" applyFill="1" applyBorder="1" applyAlignment="1" applyProtection="1">
      <alignment vertical="center"/>
    </xf>
    <xf numFmtId="40" fontId="14" fillId="0" borderId="33" xfId="1" applyNumberFormat="1" applyFont="1" applyFill="1" applyBorder="1" applyAlignment="1">
      <alignment vertical="center" shrinkToFit="1"/>
    </xf>
    <xf numFmtId="40" fontId="14" fillId="0" borderId="34" xfId="1" applyNumberFormat="1" applyFont="1" applyFill="1" applyBorder="1" applyAlignment="1">
      <alignment vertical="center" shrinkToFit="1"/>
    </xf>
    <xf numFmtId="40" fontId="14" fillId="0" borderId="15" xfId="1" applyNumberFormat="1" applyFont="1" applyFill="1" applyBorder="1" applyAlignment="1">
      <alignment horizontal="right" vertical="center" shrinkToFit="1"/>
    </xf>
    <xf numFmtId="0" fontId="14" fillId="0" borderId="35" xfId="2" applyFont="1" applyBorder="1" applyAlignment="1">
      <alignment horizontal="center" vertical="center"/>
    </xf>
    <xf numFmtId="38" fontId="15" fillId="0" borderId="36" xfId="2" applyNumberFormat="1" applyFont="1" applyBorder="1" applyAlignment="1">
      <alignment horizontal="left" vertical="center" indent="1" shrinkToFit="1"/>
    </xf>
    <xf numFmtId="40" fontId="1" fillId="0" borderId="37" xfId="1" applyNumberFormat="1" applyFont="1" applyFill="1" applyBorder="1" applyAlignment="1">
      <alignment horizontal="center" vertical="center" shrinkToFit="1"/>
    </xf>
    <xf numFmtId="38" fontId="14" fillId="0" borderId="38" xfId="1" applyFont="1" applyFill="1" applyBorder="1" applyAlignment="1" applyProtection="1">
      <alignment vertical="center"/>
    </xf>
    <xf numFmtId="40" fontId="14" fillId="0" borderId="20" xfId="1" applyNumberFormat="1" applyFont="1" applyFill="1" applyBorder="1" applyAlignment="1">
      <alignment vertical="center" shrinkToFit="1"/>
    </xf>
    <xf numFmtId="38" fontId="15" fillId="0" borderId="39" xfId="2" applyNumberFormat="1" applyFont="1" applyBorder="1" applyAlignment="1">
      <alignment horizontal="left" vertical="center" indent="1" shrinkToFit="1"/>
    </xf>
    <xf numFmtId="38" fontId="14" fillId="0" borderId="15" xfId="1" applyFont="1" applyFill="1" applyBorder="1" applyAlignment="1">
      <alignment horizontal="center" vertical="center" shrinkToFit="1"/>
    </xf>
    <xf numFmtId="40" fontId="1" fillId="0" borderId="40" xfId="1" applyNumberFormat="1" applyFont="1" applyFill="1" applyBorder="1" applyAlignment="1">
      <alignment horizontal="center" vertical="center" shrinkToFit="1"/>
    </xf>
    <xf numFmtId="40" fontId="1" fillId="0" borderId="16" xfId="1" applyNumberFormat="1" applyFont="1" applyFill="1" applyBorder="1" applyAlignment="1">
      <alignment horizontal="center" vertical="center" shrinkToFit="1"/>
    </xf>
    <xf numFmtId="38" fontId="14" fillId="0" borderId="41" xfId="1" applyFont="1" applyFill="1" applyBorder="1" applyAlignment="1" applyProtection="1">
      <alignment vertical="center"/>
    </xf>
    <xf numFmtId="40" fontId="14" fillId="0" borderId="42" xfId="1" applyNumberFormat="1" applyFont="1" applyFill="1" applyBorder="1" applyAlignment="1">
      <alignment vertical="center" shrinkToFit="1"/>
    </xf>
    <xf numFmtId="40" fontId="14" fillId="0" borderId="15" xfId="1" applyNumberFormat="1" applyFont="1" applyFill="1" applyBorder="1" applyAlignment="1">
      <alignment vertical="center" shrinkToFit="1"/>
    </xf>
    <xf numFmtId="38" fontId="14" fillId="0" borderId="43" xfId="1" applyFont="1" applyFill="1" applyBorder="1" applyAlignment="1" applyProtection="1">
      <alignment vertical="center"/>
    </xf>
    <xf numFmtId="38" fontId="14" fillId="0" borderId="44" xfId="1" applyFont="1" applyFill="1" applyBorder="1" applyAlignment="1" applyProtection="1">
      <alignment vertical="center"/>
    </xf>
    <xf numFmtId="40" fontId="1" fillId="0" borderId="45" xfId="1" applyNumberFormat="1" applyFont="1" applyFill="1" applyBorder="1" applyAlignment="1">
      <alignment horizontal="center" vertical="center" shrinkToFit="1"/>
    </xf>
    <xf numFmtId="38" fontId="14" fillId="0" borderId="46" xfId="1" applyFont="1" applyFill="1" applyBorder="1" applyAlignment="1" applyProtection="1">
      <alignment vertical="center"/>
    </xf>
    <xf numFmtId="40" fontId="1" fillId="0" borderId="47" xfId="1" applyNumberFormat="1" applyFont="1" applyFill="1" applyBorder="1" applyAlignment="1">
      <alignment horizontal="center" vertical="center" shrinkToFit="1"/>
    </xf>
    <xf numFmtId="40" fontId="1" fillId="0" borderId="0" xfId="1" applyNumberFormat="1" applyFont="1" applyFill="1" applyBorder="1" applyAlignment="1">
      <alignment horizontal="center" vertical="center" shrinkToFit="1"/>
    </xf>
    <xf numFmtId="40" fontId="1" fillId="0" borderId="48" xfId="1" applyNumberFormat="1" applyFont="1" applyFill="1" applyBorder="1" applyAlignment="1">
      <alignment horizontal="center" vertical="center" shrinkToFit="1"/>
    </xf>
    <xf numFmtId="40" fontId="1" fillId="0" borderId="49" xfId="1" applyNumberFormat="1" applyFont="1" applyFill="1" applyBorder="1" applyAlignment="1">
      <alignment horizontal="center" vertical="center" shrinkToFit="1"/>
    </xf>
    <xf numFmtId="40" fontId="1" fillId="0" borderId="50" xfId="1" applyNumberFormat="1" applyFont="1" applyFill="1" applyBorder="1" applyAlignment="1">
      <alignment horizontal="center" vertical="center" shrinkToFit="1"/>
    </xf>
    <xf numFmtId="40" fontId="1" fillId="0" borderId="13" xfId="1" applyNumberFormat="1" applyFont="1" applyFill="1" applyBorder="1" applyAlignment="1">
      <alignment horizontal="center" vertical="center" shrinkToFit="1"/>
    </xf>
    <xf numFmtId="38" fontId="15" fillId="0" borderId="9" xfId="2" applyNumberFormat="1" applyFont="1" applyBorder="1" applyAlignment="1">
      <alignment horizontal="left" vertical="center" indent="1" shrinkToFit="1"/>
    </xf>
    <xf numFmtId="38" fontId="14" fillId="0" borderId="12" xfId="1" applyFont="1" applyFill="1" applyBorder="1" applyAlignment="1">
      <alignment horizontal="center" vertical="center" shrinkToFit="1"/>
    </xf>
    <xf numFmtId="38" fontId="14" fillId="0" borderId="51" xfId="1" applyFont="1" applyFill="1" applyBorder="1" applyAlignment="1">
      <alignment horizontal="center" vertical="center" shrinkToFit="1"/>
    </xf>
    <xf numFmtId="40" fontId="14" fillId="0" borderId="51" xfId="1" applyNumberFormat="1" applyFont="1" applyFill="1" applyBorder="1" applyAlignment="1">
      <alignment horizontal="right" vertical="center" shrinkToFit="1"/>
    </xf>
    <xf numFmtId="40" fontId="1" fillId="0" borderId="52" xfId="1" applyNumberFormat="1" applyFont="1" applyFill="1" applyBorder="1" applyAlignment="1">
      <alignment horizontal="center" vertical="center" shrinkToFit="1"/>
    </xf>
    <xf numFmtId="38" fontId="14" fillId="0" borderId="53" xfId="1" applyFont="1" applyFill="1" applyBorder="1" applyAlignment="1" applyProtection="1">
      <alignment vertical="center"/>
    </xf>
    <xf numFmtId="40" fontId="14" fillId="0" borderId="54" xfId="1" applyNumberFormat="1" applyFont="1" applyFill="1" applyBorder="1" applyAlignment="1">
      <alignment vertical="center" shrinkToFit="1"/>
    </xf>
    <xf numFmtId="38" fontId="11" fillId="0" borderId="51" xfId="1" applyFont="1" applyFill="1" applyBorder="1" applyAlignment="1">
      <alignment horizontal="center" vertical="center" shrinkToFit="1"/>
    </xf>
    <xf numFmtId="38" fontId="11" fillId="0" borderId="51" xfId="1" applyFont="1" applyFill="1" applyBorder="1" applyAlignment="1">
      <alignment vertical="center" shrinkToFit="1"/>
    </xf>
    <xf numFmtId="40" fontId="16" fillId="0" borderId="55" xfId="1" applyNumberFormat="1" applyFont="1" applyFill="1" applyBorder="1" applyAlignment="1">
      <alignment vertical="center" shrinkToFit="1"/>
    </xf>
    <xf numFmtId="40" fontId="16" fillId="0" borderId="55" xfId="1" applyNumberFormat="1" applyFont="1" applyFill="1" applyBorder="1" applyAlignment="1">
      <alignment horizontal="center" vertical="center" shrinkToFit="1"/>
    </xf>
    <xf numFmtId="38" fontId="16" fillId="0" borderId="56" xfId="1" applyFont="1" applyFill="1" applyBorder="1" applyAlignment="1">
      <alignment vertical="center" shrinkToFit="1"/>
    </xf>
    <xf numFmtId="38" fontId="16" fillId="0" borderId="51" xfId="1" applyFont="1" applyFill="1" applyBorder="1" applyAlignment="1">
      <alignment vertical="center" shrinkToFit="1"/>
    </xf>
    <xf numFmtId="40" fontId="16" fillId="0" borderId="51" xfId="1" applyNumberFormat="1" applyFont="1" applyFill="1" applyBorder="1" applyAlignment="1">
      <alignment vertical="center" shrinkToFit="1"/>
    </xf>
    <xf numFmtId="40" fontId="16" fillId="0" borderId="57" xfId="1" applyNumberFormat="1" applyFont="1" applyFill="1" applyBorder="1" applyAlignment="1">
      <alignment vertical="center" shrinkToFit="1"/>
    </xf>
    <xf numFmtId="0" fontId="17" fillId="0" borderId="0" xfId="2" applyFont="1">
      <alignment vertical="center"/>
    </xf>
    <xf numFmtId="38" fontId="4" fillId="0" borderId="0" xfId="1" applyFont="1" applyFill="1" applyAlignment="1">
      <alignment horizontal="center" vertical="center"/>
    </xf>
    <xf numFmtId="38" fontId="4" fillId="0" borderId="0" xfId="1" applyFont="1" applyFill="1" applyAlignment="1">
      <alignment vertical="center"/>
    </xf>
    <xf numFmtId="0" fontId="17" fillId="0" borderId="0" xfId="2" applyFont="1" applyAlignment="1">
      <alignment horizontal="left" vertical="top" wrapText="1"/>
    </xf>
    <xf numFmtId="0" fontId="11" fillId="0" borderId="0" xfId="2" applyFont="1" applyAlignment="1">
      <alignment horizontal="right" vertical="center"/>
    </xf>
    <xf numFmtId="0" fontId="11" fillId="0" borderId="14" xfId="2" applyFont="1" applyBorder="1" applyAlignment="1">
      <alignment horizontal="right" vertical="center"/>
    </xf>
    <xf numFmtId="38" fontId="18" fillId="0" borderId="58" xfId="2" applyNumberFormat="1" applyFont="1" applyBorder="1">
      <alignment vertical="center"/>
    </xf>
    <xf numFmtId="0" fontId="4" fillId="0" borderId="0" xfId="2" applyFont="1" applyAlignment="1">
      <alignment horizontal="left" vertical="top"/>
    </xf>
    <xf numFmtId="0" fontId="19" fillId="0" borderId="0" xfId="2" applyFont="1" applyAlignment="1">
      <alignment horizontal="right" vertical="center"/>
    </xf>
    <xf numFmtId="38" fontId="18" fillId="0" borderId="59" xfId="1" applyFont="1" applyFill="1" applyBorder="1" applyAlignment="1">
      <alignment vertical="center"/>
    </xf>
    <xf numFmtId="0" fontId="17" fillId="0" borderId="0" xfId="2" applyFont="1" applyAlignment="1">
      <alignment horizontal="right" vertical="center" shrinkToFit="1"/>
    </xf>
    <xf numFmtId="0" fontId="17" fillId="0" borderId="0" xfId="2" applyFont="1" applyAlignment="1">
      <alignment vertical="center" wrapText="1" shrinkToFit="1"/>
    </xf>
    <xf numFmtId="0" fontId="17" fillId="0" borderId="0" xfId="2" applyFont="1" applyAlignment="1">
      <alignment horizontal="left" vertical="center" shrinkToFit="1"/>
    </xf>
    <xf numFmtId="0" fontId="17" fillId="0" borderId="0" xfId="2" applyFont="1" applyAlignment="1">
      <alignment horizontal="left" vertical="center" wrapText="1"/>
    </xf>
    <xf numFmtId="0" fontId="17" fillId="0" borderId="0" xfId="2" applyFont="1" applyAlignment="1">
      <alignment horizontal="center" vertical="center"/>
    </xf>
    <xf numFmtId="0" fontId="12" fillId="0" borderId="0" xfId="2" applyFont="1" applyAlignment="1">
      <alignment horizontal="center" vertical="center"/>
    </xf>
    <xf numFmtId="0" fontId="12" fillId="0" borderId="0" xfId="2" applyFont="1" applyAlignment="1">
      <alignment horizontal="left" vertical="center"/>
    </xf>
    <xf numFmtId="0" fontId="12" fillId="0" borderId="0" xfId="2" applyFont="1">
      <alignment vertical="center"/>
    </xf>
  </cellXfs>
  <cellStyles count="3">
    <cellStyle name="桁区切り" xfId="1" builtinId="6"/>
    <cellStyle name="標準" xfId="0" builtinId="0"/>
    <cellStyle name="標準_別紙６" xfId="2" xr:uid="{63168570-4A2D-4573-8EEC-0D1C67B733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oneCellAnchor>
    <xdr:from>
      <xdr:col>10</xdr:col>
      <xdr:colOff>798740</xdr:colOff>
      <xdr:row>0</xdr:row>
      <xdr:rowOff>122464</xdr:rowOff>
    </xdr:from>
    <xdr:ext cx="1192249" cy="531492"/>
    <xdr:sp macro="" textlink="">
      <xdr:nvSpPr>
        <xdr:cNvPr id="2" name="Text Box 1">
          <a:extLst>
            <a:ext uri="{FF2B5EF4-FFF2-40B4-BE49-F238E27FC236}">
              <a16:creationId xmlns:a16="http://schemas.microsoft.com/office/drawing/2014/main" id="{47F14DB1-0452-4BE6-A3BF-F66E5144407C}"/>
            </a:ext>
          </a:extLst>
        </xdr:cNvPr>
        <xdr:cNvSpPr txBox="1">
          <a:spLocks noChangeArrowheads="1"/>
        </xdr:cNvSpPr>
      </xdr:nvSpPr>
      <xdr:spPr bwMode="auto">
        <a:xfrm>
          <a:off x="16114940" y="122464"/>
          <a:ext cx="1192249" cy="531492"/>
        </a:xfrm>
        <a:prstGeom prst="rect">
          <a:avLst/>
        </a:prstGeom>
        <a:solidFill>
          <a:srgbClr val="FFFFFF"/>
        </a:solidFill>
        <a:ln w="9525">
          <a:solidFill>
            <a:srgbClr val="000000"/>
          </a:solidFill>
          <a:miter lim="800000"/>
          <a:headEnd/>
          <a:tailEnd/>
        </a:ln>
      </xdr:spPr>
      <xdr:txBody>
        <a:bodyPr vertOverflow="clip" wrap="none" lIns="54864" tIns="32004" rIns="54864" bIns="32004" anchor="ctr" upright="1">
          <a:spAutoFit/>
        </a:bodyPr>
        <a:lstStyle/>
        <a:p>
          <a:pPr algn="ctr" rtl="0">
            <a:defRPr sz="1000"/>
          </a:pPr>
          <a:r>
            <a:rPr lang="ja-JP" altLang="en-US" sz="2800" b="1" i="0" u="none" strike="noStrike" baseline="0">
              <a:solidFill>
                <a:srgbClr val="000000"/>
              </a:solidFill>
              <a:latin typeface="ＭＳ ゴシック" panose="020B0609070205080204" pitchFamily="49" charset="-128"/>
              <a:ea typeface="ＭＳ ゴシック" panose="020B0609070205080204" pitchFamily="49" charset="-128"/>
            </a:rPr>
            <a:t>様式４</a:t>
          </a:r>
          <a:endParaRPr lang="en-US" altLang="ja-JP" sz="2800" b="1"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oneCellAnchor>
  <xdr:twoCellAnchor>
    <xdr:from>
      <xdr:col>1</xdr:col>
      <xdr:colOff>231322</xdr:colOff>
      <xdr:row>4</xdr:row>
      <xdr:rowOff>16782</xdr:rowOff>
    </xdr:from>
    <xdr:to>
      <xdr:col>2</xdr:col>
      <xdr:colOff>814</xdr:colOff>
      <xdr:row>4</xdr:row>
      <xdr:rowOff>16782</xdr:rowOff>
    </xdr:to>
    <xdr:sp macro="" textlink="">
      <xdr:nvSpPr>
        <xdr:cNvPr id="3" name="Text Box 3">
          <a:extLst>
            <a:ext uri="{FF2B5EF4-FFF2-40B4-BE49-F238E27FC236}">
              <a16:creationId xmlns:a16="http://schemas.microsoft.com/office/drawing/2014/main" id="{A2CEFB19-828D-4978-BA31-90D9A715DF39}"/>
            </a:ext>
          </a:extLst>
        </xdr:cNvPr>
        <xdr:cNvSpPr txBox="1">
          <a:spLocks noChangeArrowheads="1"/>
        </xdr:cNvSpPr>
      </xdr:nvSpPr>
      <xdr:spPr bwMode="auto">
        <a:xfrm>
          <a:off x="840922" y="2169432"/>
          <a:ext cx="3217542" cy="0"/>
        </a:xfrm>
        <a:prstGeom prst="rect">
          <a:avLst/>
        </a:prstGeom>
        <a:solidFill>
          <a:srgbClr xmlns:mc="http://schemas.openxmlformats.org/markup-compatibility/2006" xmlns:a14="http://schemas.microsoft.com/office/drawing/2010/main" val="FFFFFF" mc:Ignorable="a14" a14:legacySpreadsheetColorIndex="65"/>
        </a:solidFill>
        <a:ln>
          <a:noFill/>
        </a:ln>
      </xdr:spPr>
      <xdr:txBody>
        <a:bodyPr vertOverflow="clip" wrap="square" lIns="36576" tIns="22860" rIns="36576" bIns="0" anchor="t" upright="1"/>
        <a:lstStyle/>
        <a:p>
          <a:pPr algn="ctr" rtl="0">
            <a:lnSpc>
              <a:spcPts val="2700"/>
            </a:lnSpc>
            <a:defRPr sz="1000"/>
          </a:pPr>
          <a:r>
            <a:rPr lang="ja-JP" altLang="en-US" sz="2400" b="1" i="0" u="none" strike="noStrike" baseline="0">
              <a:solidFill>
                <a:srgbClr val="000000"/>
              </a:solidFill>
              <a:latin typeface="ＭＳ Ｐゴシック"/>
              <a:ea typeface="ＭＳ Ｐゴシック"/>
            </a:rPr>
            <a:t>【入札内訳書】</a:t>
          </a:r>
        </a:p>
        <a:p>
          <a:pPr algn="ctr" rtl="0">
            <a:lnSpc>
              <a:spcPts val="2700"/>
            </a:lnSpc>
            <a:defRPr sz="1000"/>
          </a:pPr>
          <a:endParaRPr lang="ja-JP" altLang="en-US" sz="2400" b="1" i="0" u="none" strike="noStrike" baseline="0">
            <a:solidFill>
              <a:srgbClr val="000000"/>
            </a:solidFill>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127349\Desktop\besshi1-2.xlsx" TargetMode="External"/><Relationship Id="rId1" Type="http://schemas.openxmlformats.org/officeDocument/2006/relationships/externalLinkPath" Target="besshi1-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1202\g-016031-$\01_&#20849;&#26377;&#12501;&#12457;&#12523;&#12480;\H27&#35373;&#20633;&#35506;\K5-5-01&#12288;&#20445;&#20840;&#12288;&#24193;&#33294;&#20445;&#20840;&#26989;&#21209;&#22996;&#35351;&#12539;&#36035;&#36024;&#20511;&#12539;&#20462;&#32341;\09_&#24066;&#24193;&#33294;&#38651;&#21147;&#20379;&#32102;&#22865;&#32004;(&#38651;&#21147;&#20837;&#26413;)\&#23398;&#26657;&#26045;&#35373;&#38651;&#21147;&#20837;&#26413;\&#9312;&#20837;&#26413;&#20282;&#12356;\&#38651;&#21147;&#20837;&#26413;&#36039;&#26009;&#65288;&#24179;&#25104;&#65298;&#65303;&#24180;&#24230;&#65289;H27-6-1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1202\g-016031-$\01_&#20849;&#26377;&#12501;&#12457;&#12523;&#12480;\H27&#35373;&#20633;&#35506;\K5-5-01&#12288;&#20445;&#20840;&#12288;&#24193;&#33294;&#20445;&#20840;&#26989;&#21209;&#22996;&#35351;&#12539;&#36035;&#36024;&#20511;&#12539;&#20462;&#32341;\09_&#24066;&#24193;&#33294;&#38651;&#21147;&#20379;&#32102;&#22865;&#32004;(&#38651;&#21147;&#20837;&#26413;)\&#26412;&#24193;&#33294;&#38651;&#21147;&#20837;&#26413;\&#9312;&#20837;&#26413;&#20282;&#12356;\&#38651;&#21147;&#20837;&#26413;&#36039;&#26009;&#65288;&#24179;&#25104;&#65298;&#65303;&#24180;&#24230;&#65289;H27-6-1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九電)単価表"/>
      <sheetName val="★(九電)予定金額★"/>
      <sheetName val="別紙１－１"/>
      <sheetName val="別紙１－２"/>
      <sheetName val="別紙２"/>
      <sheetName val="別紙３"/>
      <sheetName val="様式４"/>
    </sheetNames>
    <sheetDataSet>
      <sheetData sheetId="0"/>
      <sheetData sheetId="1">
        <row r="5">
          <cell r="A5" t="str">
            <v>令和９年度久留米市立西国分小学校外６１施設電力供給</v>
          </cell>
        </row>
        <row r="13">
          <cell r="B13">
            <v>344</v>
          </cell>
          <cell r="M13">
            <v>98504</v>
          </cell>
        </row>
        <row r="14">
          <cell r="M14">
            <v>209555</v>
          </cell>
        </row>
        <row r="39">
          <cell r="B39">
            <v>85</v>
          </cell>
          <cell r="M39">
            <v>32818</v>
          </cell>
        </row>
        <row r="40">
          <cell r="M40">
            <v>71511</v>
          </cell>
        </row>
        <row r="65">
          <cell r="B65">
            <v>173</v>
          </cell>
          <cell r="M65">
            <v>83104</v>
          </cell>
        </row>
        <row r="66">
          <cell r="M66">
            <v>197092</v>
          </cell>
        </row>
        <row r="91">
          <cell r="B91">
            <v>153</v>
          </cell>
          <cell r="M91">
            <v>62340</v>
          </cell>
        </row>
        <row r="92">
          <cell r="M92">
            <v>147270</v>
          </cell>
        </row>
        <row r="117">
          <cell r="B117">
            <v>121</v>
          </cell>
          <cell r="M117">
            <v>43980</v>
          </cell>
        </row>
        <row r="118">
          <cell r="M118">
            <v>128035</v>
          </cell>
        </row>
        <row r="143">
          <cell r="B143">
            <v>156</v>
          </cell>
          <cell r="M143">
            <v>62743</v>
          </cell>
        </row>
        <row r="144">
          <cell r="M144">
            <v>154804</v>
          </cell>
        </row>
        <row r="169">
          <cell r="B169">
            <v>135</v>
          </cell>
          <cell r="M169">
            <v>47776</v>
          </cell>
        </row>
        <row r="170">
          <cell r="M170">
            <v>108111</v>
          </cell>
        </row>
        <row r="195">
          <cell r="B195">
            <v>155</v>
          </cell>
          <cell r="M195">
            <v>47787</v>
          </cell>
        </row>
        <row r="196">
          <cell r="M196">
            <v>111650</v>
          </cell>
        </row>
        <row r="221">
          <cell r="B221">
            <v>101</v>
          </cell>
          <cell r="M221">
            <v>43553</v>
          </cell>
        </row>
        <row r="222">
          <cell r="M222">
            <v>117366</v>
          </cell>
        </row>
        <row r="247">
          <cell r="B247">
            <v>179</v>
          </cell>
          <cell r="M247">
            <v>72794</v>
          </cell>
        </row>
        <row r="248">
          <cell r="M248">
            <v>151573</v>
          </cell>
        </row>
        <row r="273">
          <cell r="B273">
            <v>227</v>
          </cell>
          <cell r="M273">
            <v>73323</v>
          </cell>
        </row>
        <row r="274">
          <cell r="M274">
            <v>141811</v>
          </cell>
        </row>
        <row r="299">
          <cell r="B299">
            <v>125</v>
          </cell>
          <cell r="M299">
            <v>46292</v>
          </cell>
        </row>
        <row r="300">
          <cell r="M300">
            <v>116045</v>
          </cell>
        </row>
        <row r="325">
          <cell r="B325">
            <v>254</v>
          </cell>
          <cell r="M325">
            <v>88047</v>
          </cell>
        </row>
        <row r="326">
          <cell r="M326">
            <v>196002</v>
          </cell>
        </row>
        <row r="351">
          <cell r="B351">
            <v>224</v>
          </cell>
          <cell r="M351">
            <v>72204</v>
          </cell>
        </row>
        <row r="352">
          <cell r="M352">
            <v>161010</v>
          </cell>
        </row>
        <row r="377">
          <cell r="B377">
            <v>130</v>
          </cell>
          <cell r="M377">
            <v>52682</v>
          </cell>
        </row>
        <row r="378">
          <cell r="M378">
            <v>119645</v>
          </cell>
        </row>
        <row r="403">
          <cell r="B403">
            <v>179</v>
          </cell>
          <cell r="M403">
            <v>58928</v>
          </cell>
        </row>
        <row r="404">
          <cell r="M404">
            <v>126367</v>
          </cell>
        </row>
        <row r="429">
          <cell r="B429">
            <v>159</v>
          </cell>
          <cell r="M429">
            <v>51536</v>
          </cell>
        </row>
        <row r="430">
          <cell r="M430">
            <v>115731</v>
          </cell>
        </row>
        <row r="455">
          <cell r="B455">
            <v>135</v>
          </cell>
          <cell r="M455">
            <v>47122</v>
          </cell>
        </row>
        <row r="456">
          <cell r="M456">
            <v>94009</v>
          </cell>
        </row>
        <row r="481">
          <cell r="B481">
            <v>65</v>
          </cell>
          <cell r="M481">
            <v>19442</v>
          </cell>
        </row>
        <row r="482">
          <cell r="M482">
            <v>42675</v>
          </cell>
        </row>
        <row r="507">
          <cell r="B507">
            <v>68</v>
          </cell>
          <cell r="M507">
            <v>25307</v>
          </cell>
        </row>
        <row r="508">
          <cell r="M508">
            <v>61341</v>
          </cell>
        </row>
        <row r="533">
          <cell r="B533">
            <v>132</v>
          </cell>
          <cell r="M533">
            <v>48997</v>
          </cell>
        </row>
        <row r="534">
          <cell r="M534">
            <v>117051</v>
          </cell>
        </row>
        <row r="559">
          <cell r="B559">
            <v>197</v>
          </cell>
          <cell r="M559">
            <v>76492</v>
          </cell>
        </row>
        <row r="560">
          <cell r="M560">
            <v>172904</v>
          </cell>
        </row>
        <row r="585">
          <cell r="B585">
            <v>139</v>
          </cell>
          <cell r="M585">
            <v>57411</v>
          </cell>
        </row>
        <row r="586">
          <cell r="M586">
            <v>124284</v>
          </cell>
        </row>
        <row r="611">
          <cell r="B611">
            <v>166</v>
          </cell>
          <cell r="M611">
            <v>52493</v>
          </cell>
        </row>
        <row r="612">
          <cell r="M612">
            <v>106380</v>
          </cell>
        </row>
        <row r="689">
          <cell r="B689">
            <v>217</v>
          </cell>
          <cell r="M689">
            <v>61120</v>
          </cell>
        </row>
        <row r="690">
          <cell r="M690">
            <v>124288</v>
          </cell>
        </row>
        <row r="715">
          <cell r="B715">
            <v>59</v>
          </cell>
          <cell r="M715">
            <v>17023</v>
          </cell>
        </row>
        <row r="716">
          <cell r="M716">
            <v>40840</v>
          </cell>
        </row>
        <row r="741">
          <cell r="B741">
            <v>72</v>
          </cell>
          <cell r="M741">
            <v>25027</v>
          </cell>
        </row>
        <row r="742">
          <cell r="M742">
            <v>58603</v>
          </cell>
        </row>
        <row r="767">
          <cell r="B767">
            <v>86</v>
          </cell>
          <cell r="M767">
            <v>30105</v>
          </cell>
        </row>
        <row r="768">
          <cell r="M768">
            <v>73525</v>
          </cell>
        </row>
        <row r="793">
          <cell r="B793">
            <v>61</v>
          </cell>
          <cell r="M793">
            <v>18792</v>
          </cell>
        </row>
        <row r="794">
          <cell r="M794">
            <v>46431</v>
          </cell>
        </row>
        <row r="819">
          <cell r="B819">
            <v>65</v>
          </cell>
          <cell r="M819">
            <v>28396</v>
          </cell>
        </row>
        <row r="820">
          <cell r="M820">
            <v>69884</v>
          </cell>
        </row>
        <row r="845">
          <cell r="B845">
            <v>71</v>
          </cell>
          <cell r="M845">
            <v>37978</v>
          </cell>
        </row>
        <row r="846">
          <cell r="M846">
            <v>89181</v>
          </cell>
        </row>
        <row r="871">
          <cell r="B871">
            <v>80</v>
          </cell>
          <cell r="M871">
            <v>27278</v>
          </cell>
        </row>
        <row r="872">
          <cell r="M872">
            <v>75344</v>
          </cell>
        </row>
        <row r="897">
          <cell r="B897">
            <v>63</v>
          </cell>
          <cell r="M897">
            <v>22943</v>
          </cell>
        </row>
        <row r="898">
          <cell r="M898">
            <v>55178</v>
          </cell>
        </row>
        <row r="923">
          <cell r="B923">
            <v>178</v>
          </cell>
          <cell r="M923">
            <v>75527</v>
          </cell>
        </row>
        <row r="924">
          <cell r="M924">
            <v>165931</v>
          </cell>
        </row>
        <row r="949">
          <cell r="B949">
            <v>84</v>
          </cell>
          <cell r="M949">
            <v>26991</v>
          </cell>
        </row>
        <row r="950">
          <cell r="M950">
            <v>62958</v>
          </cell>
        </row>
        <row r="975">
          <cell r="B975">
            <v>67</v>
          </cell>
          <cell r="M975">
            <v>21080</v>
          </cell>
        </row>
        <row r="976">
          <cell r="M976">
            <v>54703</v>
          </cell>
        </row>
        <row r="1001">
          <cell r="B1001">
            <v>121</v>
          </cell>
          <cell r="M1001">
            <v>43740</v>
          </cell>
        </row>
        <row r="1002">
          <cell r="M1002">
            <v>106585</v>
          </cell>
        </row>
        <row r="1105">
          <cell r="B1105">
            <v>100</v>
          </cell>
          <cell r="M1105">
            <v>39602</v>
          </cell>
        </row>
        <row r="1106">
          <cell r="M1106">
            <v>95014</v>
          </cell>
        </row>
        <row r="1131">
          <cell r="B1131">
            <v>106</v>
          </cell>
          <cell r="M1131">
            <v>45865</v>
          </cell>
        </row>
        <row r="1132">
          <cell r="M1132">
            <v>104804</v>
          </cell>
        </row>
        <row r="1157">
          <cell r="B1157">
            <v>134</v>
          </cell>
          <cell r="M1157">
            <v>44695</v>
          </cell>
        </row>
        <row r="1158">
          <cell r="M1158">
            <v>97706</v>
          </cell>
        </row>
        <row r="1183">
          <cell r="B1183">
            <v>177</v>
          </cell>
          <cell r="M1183">
            <v>74143</v>
          </cell>
        </row>
        <row r="1184">
          <cell r="M1184">
            <v>140070</v>
          </cell>
        </row>
        <row r="1209">
          <cell r="B1209">
            <v>179</v>
          </cell>
          <cell r="M1209">
            <v>82906</v>
          </cell>
        </row>
        <row r="1210">
          <cell r="M1210">
            <v>163699</v>
          </cell>
        </row>
        <row r="1235">
          <cell r="B1235">
            <v>111</v>
          </cell>
          <cell r="M1235">
            <v>39211</v>
          </cell>
        </row>
        <row r="1236">
          <cell r="M1236">
            <v>86265</v>
          </cell>
        </row>
        <row r="1261">
          <cell r="B1261">
            <v>167</v>
          </cell>
          <cell r="M1261">
            <v>67025</v>
          </cell>
        </row>
        <row r="1262">
          <cell r="M1262">
            <v>129837</v>
          </cell>
        </row>
        <row r="1313">
          <cell r="B1313">
            <v>176</v>
          </cell>
          <cell r="M1313">
            <v>86674</v>
          </cell>
        </row>
        <row r="1314">
          <cell r="M1314">
            <v>160474</v>
          </cell>
        </row>
        <row r="1339">
          <cell r="B1339">
            <v>167</v>
          </cell>
          <cell r="M1339">
            <v>59120</v>
          </cell>
        </row>
        <row r="1340">
          <cell r="M1340">
            <v>103530</v>
          </cell>
        </row>
        <row r="1365">
          <cell r="B1365">
            <v>112</v>
          </cell>
          <cell r="M1365">
            <v>46152</v>
          </cell>
        </row>
        <row r="1366">
          <cell r="M1366">
            <v>73777</v>
          </cell>
        </row>
        <row r="1391">
          <cell r="B1391">
            <v>161</v>
          </cell>
          <cell r="M1391">
            <v>62997</v>
          </cell>
        </row>
        <row r="1392">
          <cell r="M1392">
            <v>122588</v>
          </cell>
        </row>
        <row r="1417">
          <cell r="B1417">
            <v>145</v>
          </cell>
          <cell r="M1417">
            <v>85929</v>
          </cell>
        </row>
        <row r="1418">
          <cell r="M1418">
            <v>168072</v>
          </cell>
        </row>
        <row r="1443">
          <cell r="B1443">
            <v>179</v>
          </cell>
          <cell r="M1443">
            <v>65890</v>
          </cell>
        </row>
        <row r="1444">
          <cell r="M1444">
            <v>144832</v>
          </cell>
        </row>
        <row r="1469">
          <cell r="B1469">
            <v>133</v>
          </cell>
          <cell r="M1469">
            <v>56518</v>
          </cell>
        </row>
        <row r="1470">
          <cell r="M1470">
            <v>112971</v>
          </cell>
        </row>
        <row r="1495">
          <cell r="B1495">
            <v>122</v>
          </cell>
          <cell r="M1495">
            <v>40295</v>
          </cell>
        </row>
        <row r="1496">
          <cell r="M1496">
            <v>88376</v>
          </cell>
        </row>
        <row r="1521">
          <cell r="B1521">
            <v>196</v>
          </cell>
          <cell r="M1521">
            <v>83284</v>
          </cell>
        </row>
        <row r="1522">
          <cell r="M1522">
            <v>173382</v>
          </cell>
        </row>
        <row r="1547">
          <cell r="B1547">
            <v>173</v>
          </cell>
          <cell r="M1547">
            <v>73658</v>
          </cell>
        </row>
        <row r="1548">
          <cell r="M1548">
            <v>136804</v>
          </cell>
        </row>
        <row r="1573">
          <cell r="B1573">
            <v>241</v>
          </cell>
          <cell r="M1573">
            <v>108314</v>
          </cell>
        </row>
        <row r="1574">
          <cell r="M1574">
            <v>237995</v>
          </cell>
        </row>
        <row r="1599">
          <cell r="B1599">
            <v>160</v>
          </cell>
          <cell r="M1599">
            <v>63911</v>
          </cell>
        </row>
        <row r="1600">
          <cell r="M1600">
            <v>122076</v>
          </cell>
        </row>
        <row r="1625">
          <cell r="B1625">
            <v>422</v>
          </cell>
          <cell r="M1625">
            <v>151486</v>
          </cell>
        </row>
        <row r="1626">
          <cell r="M1626">
            <v>287305</v>
          </cell>
        </row>
        <row r="1651">
          <cell r="B1651">
            <v>245</v>
          </cell>
          <cell r="M1651">
            <v>109384</v>
          </cell>
        </row>
        <row r="1652">
          <cell r="M1652">
            <v>247266</v>
          </cell>
        </row>
        <row r="1677">
          <cell r="B1677">
            <v>184</v>
          </cell>
          <cell r="M1677">
            <v>100344</v>
          </cell>
        </row>
        <row r="1678">
          <cell r="M1678">
            <v>237213</v>
          </cell>
        </row>
        <row r="1703">
          <cell r="B1703">
            <v>73</v>
          </cell>
          <cell r="M1703">
            <v>34318</v>
          </cell>
        </row>
        <row r="1704">
          <cell r="M1704">
            <v>74064</v>
          </cell>
        </row>
        <row r="1729">
          <cell r="B1729">
            <v>476</v>
          </cell>
          <cell r="M1729">
            <v>236772</v>
          </cell>
        </row>
        <row r="1730">
          <cell r="M1730">
            <v>687182</v>
          </cell>
        </row>
        <row r="1755">
          <cell r="B1755">
            <v>217</v>
          </cell>
          <cell r="M1755">
            <v>62604</v>
          </cell>
        </row>
        <row r="1756">
          <cell r="M1756">
            <v>165191</v>
          </cell>
        </row>
      </sheetData>
      <sheetData sheetId="2"/>
      <sheetData sheetId="3"/>
      <sheetData sheetId="4">
        <row r="135">
          <cell r="B135" t="str">
            <v>（留意事項)
※夏季は毎年7月1日から9月30日までの期間とし,その他季は,夏季以外の期間とする。
※燃料費調整単価、市場価格調整単価及び離島ユニバーサルサービス調整単価並びに再生可能エネルギー発電促進賦課金は加算しないこと。（九州管内の旧一般電気事業者が特定規模需要に係る標準供給条件又は選択供給条件の定めるところにより、別途支払う）
※No.3,46,50,57の施設は、今後、太陽光発電の設置が計画されており、本資料の数値は参考値とする。</v>
          </cell>
        </row>
      </sheetData>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７年１０月度～予想・２８年度実績（総使用量）"/>
      <sheetName val="（九州電力）２７年１０月～２８年９月度予想金額"/>
      <sheetName val="丸紅２７年１０月～２８年９月度予想金額"/>
      <sheetName val="平成２７年１０月～２８年９月予想（平日）"/>
      <sheetName val="平成２７年１０月～２８年９月予想（休日）"/>
      <sheetName val="別紙１"/>
      <sheetName val="別紙３－１"/>
      <sheetName val="別紙３－２"/>
      <sheetName val="別紙３－３"/>
      <sheetName val="別紙３－４"/>
      <sheetName val="別紙２－１"/>
      <sheetName val="別紙２－２"/>
      <sheetName val="Sheet2"/>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平成２７年１０月度～予想・２８年度実績（総使用量）"/>
      <sheetName val="（九州電力）２７年１０月～２８年９月度予想金額"/>
      <sheetName val="丸紅２７年１０月～２８年９月度予想金額"/>
      <sheetName val="平成２７年１０月～２８年９月予想（平日）"/>
      <sheetName val="平成２７年１０月～２８年９月予想（休日）"/>
      <sheetName val="別紙１"/>
      <sheetName val="別紙３－１"/>
      <sheetName val="別紙３－２"/>
      <sheetName val="別紙３－３"/>
      <sheetName val="別紙３－４"/>
      <sheetName val="別紙２－１"/>
      <sheetName val="別紙２－２"/>
      <sheetName val="Sheet2"/>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gn="l">
          <a:defRPr kumimoji="1" sz="3200" b="1">
            <a:solidFill>
              <a:srgbClr val="FF0000"/>
            </a:solidFill>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4F46A-CAFE-4D5C-9D22-41C20050BB66}">
  <dimension ref="A1:P148"/>
  <sheetViews>
    <sheetView tabSelected="1" view="pageBreakPreview" zoomScale="25" zoomScaleNormal="100" zoomScaleSheetLayoutView="25" workbookViewId="0">
      <pane ySplit="9" topLeftCell="A89" activePane="bottomLeft" state="frozenSplit"/>
      <selection activeCell="A2" sqref="A2:F2"/>
      <selection pane="bottomLeft" activeCell="P102" sqref="P102"/>
    </sheetView>
  </sheetViews>
  <sheetFormatPr defaultColWidth="9" defaultRowHeight="13.5" x14ac:dyDescent="0.15"/>
  <cols>
    <col min="1" max="1" width="8" style="4" customWidth="1"/>
    <col min="2" max="2" width="45.25" style="2" customWidth="1"/>
    <col min="3" max="3" width="10.125" style="2" customWidth="1"/>
    <col min="4" max="4" width="16.875" style="4" customWidth="1"/>
    <col min="5" max="5" width="9.625" style="2" customWidth="1"/>
    <col min="6" max="6" width="27.75" style="4" customWidth="1"/>
    <col min="7" max="7" width="20.625" style="2" customWidth="1"/>
    <col min="8" max="8" width="18.5" style="4" customWidth="1"/>
    <col min="9" max="9" width="16.5" style="4" customWidth="1"/>
    <col min="10" max="10" width="27.75" style="4" customWidth="1"/>
    <col min="11" max="11" width="27.625" style="4" customWidth="1"/>
    <col min="12" max="16384" width="9" style="4"/>
  </cols>
  <sheetData>
    <row r="1" spans="1:11" ht="42" customHeight="1" x14ac:dyDescent="0.15">
      <c r="A1" s="1"/>
      <c r="B1" s="1"/>
      <c r="C1" s="1"/>
      <c r="D1" s="1"/>
      <c r="E1" s="1"/>
      <c r="F1" s="1"/>
      <c r="H1" s="3" t="s">
        <v>0</v>
      </c>
      <c r="I1" s="3"/>
      <c r="J1" s="3"/>
      <c r="K1" s="3"/>
    </row>
    <row r="2" spans="1:11" s="7" customFormat="1" ht="42.75" customHeight="1" x14ac:dyDescent="0.3">
      <c r="A2" s="5" t="s">
        <v>1</v>
      </c>
      <c r="B2" s="5"/>
      <c r="C2" s="5"/>
      <c r="D2" s="5"/>
      <c r="E2" s="5"/>
      <c r="F2" s="5"/>
      <c r="G2" s="6"/>
      <c r="H2" s="3"/>
      <c r="I2" s="3"/>
      <c r="J2" s="3"/>
      <c r="K2" s="3"/>
    </row>
    <row r="3" spans="1:11" s="7" customFormat="1" ht="42" customHeight="1" x14ac:dyDescent="0.15">
      <c r="A3" s="8" t="str">
        <f>"("&amp;'[1]★(九電)予定金額★'!$A$5&amp;")"</f>
        <v>(令和９年度久留米市立西国分小学校外６１施設電力供給)</v>
      </c>
      <c r="B3" s="8"/>
      <c r="C3" s="8"/>
      <c r="D3" s="8"/>
      <c r="E3" s="8"/>
      <c r="F3" s="8"/>
      <c r="G3" s="9"/>
      <c r="H3" s="3"/>
      <c r="I3" s="3"/>
      <c r="J3" s="3"/>
      <c r="K3" s="3"/>
    </row>
    <row r="4" spans="1:11" ht="42.75" customHeight="1" thickBot="1" x14ac:dyDescent="0.2">
      <c r="A4" s="10"/>
      <c r="B4" s="10"/>
      <c r="C4" s="10"/>
      <c r="D4" s="10"/>
      <c r="E4" s="10"/>
      <c r="F4" s="10"/>
      <c r="G4" s="11"/>
      <c r="H4" s="12"/>
      <c r="I4" s="12"/>
      <c r="J4" s="12"/>
      <c r="K4" s="12"/>
    </row>
    <row r="5" spans="1:11" ht="17.25" customHeight="1" thickBot="1" x14ac:dyDescent="0.2">
      <c r="A5" s="13" t="s">
        <v>2</v>
      </c>
      <c r="B5" s="14" t="s">
        <v>3</v>
      </c>
      <c r="C5" s="15" t="s">
        <v>4</v>
      </c>
      <c r="D5" s="16"/>
      <c r="E5" s="16"/>
      <c r="F5" s="17"/>
      <c r="G5" s="15" t="s">
        <v>5</v>
      </c>
      <c r="H5" s="16"/>
      <c r="I5" s="16"/>
      <c r="J5" s="17"/>
      <c r="K5" s="18" t="s">
        <v>6</v>
      </c>
    </row>
    <row r="6" spans="1:11" ht="13.5" customHeight="1" x14ac:dyDescent="0.15">
      <c r="A6" s="19"/>
      <c r="B6" s="20"/>
      <c r="C6" s="21" t="s">
        <v>7</v>
      </c>
      <c r="D6" s="21" t="s">
        <v>8</v>
      </c>
      <c r="E6" s="22" t="s">
        <v>9</v>
      </c>
      <c r="F6" s="22" t="s">
        <v>10</v>
      </c>
      <c r="G6" s="23" t="s">
        <v>11</v>
      </c>
      <c r="H6" s="24"/>
      <c r="I6" s="21" t="s">
        <v>12</v>
      </c>
      <c r="J6" s="22" t="s">
        <v>13</v>
      </c>
      <c r="K6" s="25"/>
    </row>
    <row r="7" spans="1:11" ht="15" customHeight="1" x14ac:dyDescent="0.15">
      <c r="A7" s="19"/>
      <c r="B7" s="20"/>
      <c r="C7" s="26"/>
      <c r="D7" s="26"/>
      <c r="E7" s="27"/>
      <c r="F7" s="27"/>
      <c r="G7" s="28"/>
      <c r="H7" s="29"/>
      <c r="I7" s="26"/>
      <c r="J7" s="27"/>
      <c r="K7" s="25"/>
    </row>
    <row r="8" spans="1:11" ht="24" customHeight="1" x14ac:dyDescent="0.15">
      <c r="A8" s="19"/>
      <c r="B8" s="20"/>
      <c r="C8" s="30" t="s">
        <v>14</v>
      </c>
      <c r="D8" s="31" t="s">
        <v>15</v>
      </c>
      <c r="E8" s="30" t="s">
        <v>16</v>
      </c>
      <c r="F8" s="32" t="s">
        <v>17</v>
      </c>
      <c r="G8" s="33" t="s">
        <v>18</v>
      </c>
      <c r="H8" s="34"/>
      <c r="I8" s="35" t="s">
        <v>19</v>
      </c>
      <c r="J8" s="30" t="s">
        <v>20</v>
      </c>
      <c r="K8" s="30" t="s">
        <v>20</v>
      </c>
    </row>
    <row r="9" spans="1:11" ht="19.5" customHeight="1" thickBot="1" x14ac:dyDescent="0.2">
      <c r="A9" s="36"/>
      <c r="B9" s="37"/>
      <c r="C9" s="38" t="s">
        <v>21</v>
      </c>
      <c r="D9" s="38" t="s">
        <v>22</v>
      </c>
      <c r="E9" s="38" t="s">
        <v>23</v>
      </c>
      <c r="F9" s="39" t="s">
        <v>24</v>
      </c>
      <c r="G9" s="40" t="s">
        <v>25</v>
      </c>
      <c r="H9" s="41"/>
      <c r="I9" s="38" t="s">
        <v>26</v>
      </c>
      <c r="J9" s="38" t="s">
        <v>27</v>
      </c>
      <c r="K9" s="42" t="s">
        <v>28</v>
      </c>
    </row>
    <row r="10" spans="1:11" ht="17.25" customHeight="1" x14ac:dyDescent="0.15">
      <c r="A10" s="43">
        <v>1</v>
      </c>
      <c r="B10" s="44" t="s">
        <v>29</v>
      </c>
      <c r="C10" s="45">
        <f>'[1]★(九電)予定金額★'!B13</f>
        <v>344</v>
      </c>
      <c r="D10" s="46"/>
      <c r="E10" s="45">
        <v>100</v>
      </c>
      <c r="F10" s="47">
        <f>12*ROUNDDOWN(C10*D10*((185-E10)/100),2)</f>
        <v>0</v>
      </c>
      <c r="G10" s="48" t="s">
        <v>30</v>
      </c>
      <c r="H10" s="49">
        <f>'[1]★(九電)予定金額★'!M13</f>
        <v>98504</v>
      </c>
      <c r="I10" s="50"/>
      <c r="J10" s="51">
        <f>ROUNDDOWN(H10*I10,2)</f>
        <v>0</v>
      </c>
      <c r="K10" s="52">
        <f>SUM(J10:J11,F10)</f>
        <v>0</v>
      </c>
    </row>
    <row r="11" spans="1:11" ht="17.25" customHeight="1" x14ac:dyDescent="0.15">
      <c r="A11" s="53"/>
      <c r="B11" s="54"/>
      <c r="C11" s="55"/>
      <c r="D11" s="56"/>
      <c r="E11" s="55"/>
      <c r="F11" s="52"/>
      <c r="G11" s="57" t="s">
        <v>31</v>
      </c>
      <c r="H11" s="58">
        <f>'[1]★(九電)予定金額★'!M14</f>
        <v>209555</v>
      </c>
      <c r="I11" s="59"/>
      <c r="J11" s="60">
        <f>ROUNDDOWN(H11*I11,2)</f>
        <v>0</v>
      </c>
      <c r="K11" s="61"/>
    </row>
    <row r="12" spans="1:11" ht="17.25" customHeight="1" x14ac:dyDescent="0.15">
      <c r="A12" s="62">
        <f>A10+1</f>
        <v>2</v>
      </c>
      <c r="B12" s="63" t="s">
        <v>32</v>
      </c>
      <c r="C12" s="55">
        <f>'[1]★(九電)予定金額★'!B39</f>
        <v>85</v>
      </c>
      <c r="D12" s="56"/>
      <c r="E12" s="55">
        <v>100</v>
      </c>
      <c r="F12" s="56">
        <f>12*ROUNDDOWN(C12*D12*((185-E12)/100),2)</f>
        <v>0</v>
      </c>
      <c r="G12" s="64" t="s">
        <v>30</v>
      </c>
      <c r="H12" s="65">
        <f>'[1]★(九電)予定金額★'!M39</f>
        <v>32818</v>
      </c>
      <c r="I12" s="66"/>
      <c r="J12" s="66">
        <f>ROUNDDOWN(H12*I12,2)</f>
        <v>0</v>
      </c>
      <c r="K12" s="56">
        <f>SUM(J12:J13,F12)</f>
        <v>0</v>
      </c>
    </row>
    <row r="13" spans="1:11" ht="17.25" customHeight="1" x14ac:dyDescent="0.15">
      <c r="A13" s="43"/>
      <c r="B13" s="67"/>
      <c r="C13" s="68"/>
      <c r="D13" s="61"/>
      <c r="E13" s="68"/>
      <c r="F13" s="61"/>
      <c r="G13" s="57" t="s">
        <v>31</v>
      </c>
      <c r="H13" s="58">
        <f>'[1]★(九電)予定金額★'!M40</f>
        <v>71511</v>
      </c>
      <c r="I13" s="59"/>
      <c r="J13" s="60">
        <f>ROUNDDOWN(H13*I13,2)</f>
        <v>0</v>
      </c>
      <c r="K13" s="61"/>
    </row>
    <row r="14" spans="1:11" ht="17.25" customHeight="1" x14ac:dyDescent="0.15">
      <c r="A14" s="62">
        <f t="shared" ref="A14" si="0">A12+1</f>
        <v>3</v>
      </c>
      <c r="B14" s="63" t="s">
        <v>33</v>
      </c>
      <c r="C14" s="55">
        <f>'[1]★(九電)予定金額★'!B65</f>
        <v>173</v>
      </c>
      <c r="D14" s="56"/>
      <c r="E14" s="55">
        <v>100</v>
      </c>
      <c r="F14" s="56">
        <f>12*ROUNDDOWN(C14*D14*((185-E14)/100),2)</f>
        <v>0</v>
      </c>
      <c r="G14" s="69" t="s">
        <v>30</v>
      </c>
      <c r="H14" s="65">
        <f>'[1]★(九電)予定金額★'!M65</f>
        <v>83104</v>
      </c>
      <c r="I14" s="66"/>
      <c r="J14" s="66">
        <f t="shared" ref="J14:J77" si="1">ROUNDDOWN(H14*I14,2)</f>
        <v>0</v>
      </c>
      <c r="K14" s="56">
        <f>SUM(J14:J15,F14)</f>
        <v>0</v>
      </c>
    </row>
    <row r="15" spans="1:11" ht="17.25" customHeight="1" x14ac:dyDescent="0.15">
      <c r="A15" s="43"/>
      <c r="B15" s="67"/>
      <c r="C15" s="68"/>
      <c r="D15" s="61"/>
      <c r="E15" s="68"/>
      <c r="F15" s="61"/>
      <c r="G15" s="70" t="s">
        <v>31</v>
      </c>
      <c r="H15" s="71">
        <f>'[1]★(九電)予定金額★'!M66</f>
        <v>197092</v>
      </c>
      <c r="I15" s="60"/>
      <c r="J15" s="60">
        <f t="shared" si="1"/>
        <v>0</v>
      </c>
      <c r="K15" s="61"/>
    </row>
    <row r="16" spans="1:11" ht="17.25" customHeight="1" x14ac:dyDescent="0.15">
      <c r="A16" s="62">
        <f t="shared" ref="A16" si="2">A14+1</f>
        <v>4</v>
      </c>
      <c r="B16" s="63" t="s">
        <v>34</v>
      </c>
      <c r="C16" s="55">
        <f>'[1]★(九電)予定金額★'!B91</f>
        <v>153</v>
      </c>
      <c r="D16" s="56"/>
      <c r="E16" s="55">
        <v>100</v>
      </c>
      <c r="F16" s="56">
        <f>12*ROUNDDOWN(C16*D16*((185-E16)/100),2)</f>
        <v>0</v>
      </c>
      <c r="G16" s="69" t="s">
        <v>30</v>
      </c>
      <c r="H16" s="65">
        <f>'[1]★(九電)予定金額★'!M91</f>
        <v>62340</v>
      </c>
      <c r="I16" s="72"/>
      <c r="J16" s="66">
        <f t="shared" si="1"/>
        <v>0</v>
      </c>
      <c r="K16" s="56">
        <f>SUM(J16:J17,F16)</f>
        <v>0</v>
      </c>
    </row>
    <row r="17" spans="1:11" ht="17.25" customHeight="1" x14ac:dyDescent="0.15">
      <c r="A17" s="43"/>
      <c r="B17" s="67"/>
      <c r="C17" s="68"/>
      <c r="D17" s="61"/>
      <c r="E17" s="68"/>
      <c r="F17" s="61"/>
      <c r="G17" s="70" t="s">
        <v>31</v>
      </c>
      <c r="H17" s="71">
        <f>'[1]★(九電)予定金額★'!M92</f>
        <v>147270</v>
      </c>
      <c r="I17" s="73"/>
      <c r="J17" s="60">
        <f t="shared" si="1"/>
        <v>0</v>
      </c>
      <c r="K17" s="61"/>
    </row>
    <row r="18" spans="1:11" ht="17.25" customHeight="1" x14ac:dyDescent="0.15">
      <c r="A18" s="62">
        <f t="shared" ref="A18" si="3">A16+1</f>
        <v>5</v>
      </c>
      <c r="B18" s="63" t="s">
        <v>35</v>
      </c>
      <c r="C18" s="55">
        <f>'[1]★(九電)予定金額★'!B117</f>
        <v>121</v>
      </c>
      <c r="D18" s="56"/>
      <c r="E18" s="55">
        <v>100</v>
      </c>
      <c r="F18" s="56">
        <f>12*ROUNDDOWN(C18*D18*((185-E18)/100),2)</f>
        <v>0</v>
      </c>
      <c r="G18" s="69" t="s">
        <v>30</v>
      </c>
      <c r="H18" s="65">
        <f>'[1]★(九電)予定金額★'!M117</f>
        <v>43980</v>
      </c>
      <c r="I18" s="72"/>
      <c r="J18" s="66">
        <f t="shared" si="1"/>
        <v>0</v>
      </c>
      <c r="K18" s="56">
        <f>SUM(J18:J19,F18)</f>
        <v>0</v>
      </c>
    </row>
    <row r="19" spans="1:11" ht="17.25" customHeight="1" x14ac:dyDescent="0.15">
      <c r="A19" s="43"/>
      <c r="B19" s="67"/>
      <c r="C19" s="68"/>
      <c r="D19" s="61"/>
      <c r="E19" s="68"/>
      <c r="F19" s="61"/>
      <c r="G19" s="70" t="s">
        <v>31</v>
      </c>
      <c r="H19" s="71">
        <f>'[1]★(九電)予定金額★'!M118</f>
        <v>128035</v>
      </c>
      <c r="I19" s="73"/>
      <c r="J19" s="60">
        <f t="shared" si="1"/>
        <v>0</v>
      </c>
      <c r="K19" s="61"/>
    </row>
    <row r="20" spans="1:11" ht="17.25" customHeight="1" x14ac:dyDescent="0.15">
      <c r="A20" s="62">
        <f t="shared" ref="A20" si="4">A18+1</f>
        <v>6</v>
      </c>
      <c r="B20" s="63" t="s">
        <v>36</v>
      </c>
      <c r="C20" s="55">
        <f>'[1]★(九電)予定金額★'!B143</f>
        <v>156</v>
      </c>
      <c r="D20" s="56"/>
      <c r="E20" s="55">
        <v>100</v>
      </c>
      <c r="F20" s="56">
        <f>12*ROUNDDOWN(C20*D20*((185-E20)/100),2)</f>
        <v>0</v>
      </c>
      <c r="G20" s="69" t="s">
        <v>30</v>
      </c>
      <c r="H20" s="74">
        <f>'[1]★(九電)予定金額★'!M143</f>
        <v>62743</v>
      </c>
      <c r="I20" s="72"/>
      <c r="J20" s="66">
        <f t="shared" si="1"/>
        <v>0</v>
      </c>
      <c r="K20" s="56">
        <f>SUM(J20:J21,F20)</f>
        <v>0</v>
      </c>
    </row>
    <row r="21" spans="1:11" ht="17.25" customHeight="1" x14ac:dyDescent="0.15">
      <c r="A21" s="43"/>
      <c r="B21" s="67"/>
      <c r="C21" s="68"/>
      <c r="D21" s="61"/>
      <c r="E21" s="68"/>
      <c r="F21" s="61"/>
      <c r="G21" s="70" t="s">
        <v>31</v>
      </c>
      <c r="H21" s="75">
        <f>'[1]★(九電)予定金額★'!M144</f>
        <v>154804</v>
      </c>
      <c r="I21" s="73"/>
      <c r="J21" s="60">
        <f t="shared" si="1"/>
        <v>0</v>
      </c>
      <c r="K21" s="61"/>
    </row>
    <row r="22" spans="1:11" ht="17.25" customHeight="1" x14ac:dyDescent="0.15">
      <c r="A22" s="62">
        <f t="shared" ref="A22" si="5">A20+1</f>
        <v>7</v>
      </c>
      <c r="B22" s="63" t="s">
        <v>37</v>
      </c>
      <c r="C22" s="55">
        <f>'[1]★(九電)予定金額★'!B169</f>
        <v>135</v>
      </c>
      <c r="D22" s="56"/>
      <c r="E22" s="55">
        <v>100</v>
      </c>
      <c r="F22" s="56">
        <f>12*ROUNDDOWN(C22*D22*((185-E22)/100),2)</f>
        <v>0</v>
      </c>
      <c r="G22" s="76" t="s">
        <v>30</v>
      </c>
      <c r="H22" s="77">
        <f>'[1]★(九電)予定金額★'!M169</f>
        <v>47776</v>
      </c>
      <c r="I22" s="72"/>
      <c r="J22" s="66">
        <f t="shared" si="1"/>
        <v>0</v>
      </c>
      <c r="K22" s="56">
        <f>SUM(J22:J23,F22)</f>
        <v>0</v>
      </c>
    </row>
    <row r="23" spans="1:11" ht="17.25" customHeight="1" x14ac:dyDescent="0.15">
      <c r="A23" s="43"/>
      <c r="B23" s="67"/>
      <c r="C23" s="68"/>
      <c r="D23" s="61"/>
      <c r="E23" s="68"/>
      <c r="F23" s="61"/>
      <c r="G23" s="78" t="s">
        <v>31</v>
      </c>
      <c r="H23" s="58">
        <f>'[1]★(九電)予定金額★'!M170</f>
        <v>108111</v>
      </c>
      <c r="I23" s="73"/>
      <c r="J23" s="60">
        <f t="shared" si="1"/>
        <v>0</v>
      </c>
      <c r="K23" s="61"/>
    </row>
    <row r="24" spans="1:11" ht="17.25" customHeight="1" x14ac:dyDescent="0.15">
      <c r="A24" s="62">
        <f t="shared" ref="A24" si="6">A22+1</f>
        <v>8</v>
      </c>
      <c r="B24" s="63" t="s">
        <v>38</v>
      </c>
      <c r="C24" s="55">
        <f>'[1]★(九電)予定金額★'!B195</f>
        <v>155</v>
      </c>
      <c r="D24" s="56"/>
      <c r="E24" s="55">
        <v>100</v>
      </c>
      <c r="F24" s="56">
        <f>12*ROUNDDOWN(C24*D24*((185-E24)/100),2)</f>
        <v>0</v>
      </c>
      <c r="G24" s="79" t="s">
        <v>30</v>
      </c>
      <c r="H24" s="65">
        <f>'[1]★(九電)予定金額★'!M195</f>
        <v>47787</v>
      </c>
      <c r="I24" s="51"/>
      <c r="J24" s="66">
        <f t="shared" si="1"/>
        <v>0</v>
      </c>
      <c r="K24" s="56">
        <f>SUM(J24:J25,F24)</f>
        <v>0</v>
      </c>
    </row>
    <row r="25" spans="1:11" ht="17.25" customHeight="1" x14ac:dyDescent="0.15">
      <c r="A25" s="43"/>
      <c r="B25" s="67"/>
      <c r="C25" s="68"/>
      <c r="D25" s="61"/>
      <c r="E25" s="68"/>
      <c r="F25" s="61"/>
      <c r="G25" s="57" t="s">
        <v>31</v>
      </c>
      <c r="H25" s="71">
        <f>'[1]★(九電)予定金額★'!M196</f>
        <v>111650</v>
      </c>
      <c r="I25" s="59"/>
      <c r="J25" s="60">
        <f t="shared" si="1"/>
        <v>0</v>
      </c>
      <c r="K25" s="61"/>
    </row>
    <row r="26" spans="1:11" ht="17.25" customHeight="1" x14ac:dyDescent="0.15">
      <c r="A26" s="62">
        <f t="shared" ref="A26" si="7">A24+1</f>
        <v>9</v>
      </c>
      <c r="B26" s="63" t="s">
        <v>39</v>
      </c>
      <c r="C26" s="55">
        <f>'[1]★(九電)予定金額★'!B221</f>
        <v>101</v>
      </c>
      <c r="D26" s="56"/>
      <c r="E26" s="55">
        <v>100</v>
      </c>
      <c r="F26" s="56">
        <f>12*ROUNDDOWN(C26*D26*((185-E26)/100),2)</f>
        <v>0</v>
      </c>
      <c r="G26" s="64" t="s">
        <v>30</v>
      </c>
      <c r="H26" s="65">
        <f>'[1]★(九電)予定金額★'!M221</f>
        <v>43553</v>
      </c>
      <c r="I26" s="66"/>
      <c r="J26" s="66">
        <f t="shared" si="1"/>
        <v>0</v>
      </c>
      <c r="K26" s="56">
        <f>SUM(J26:J27,F26)</f>
        <v>0</v>
      </c>
    </row>
    <row r="27" spans="1:11" ht="17.25" customHeight="1" x14ac:dyDescent="0.15">
      <c r="A27" s="43"/>
      <c r="B27" s="67"/>
      <c r="C27" s="68"/>
      <c r="D27" s="61"/>
      <c r="E27" s="68"/>
      <c r="F27" s="61"/>
      <c r="G27" s="80" t="s">
        <v>31</v>
      </c>
      <c r="H27" s="71">
        <f>'[1]★(九電)予定金額★'!M222</f>
        <v>117366</v>
      </c>
      <c r="I27" s="60"/>
      <c r="J27" s="60">
        <f t="shared" si="1"/>
        <v>0</v>
      </c>
      <c r="K27" s="61"/>
    </row>
    <row r="28" spans="1:11" ht="17.25" customHeight="1" x14ac:dyDescent="0.15">
      <c r="A28" s="62">
        <f t="shared" ref="A28" si="8">A26+1</f>
        <v>10</v>
      </c>
      <c r="B28" s="63" t="s">
        <v>40</v>
      </c>
      <c r="C28" s="55">
        <f>'[1]★(九電)予定金額★'!B247</f>
        <v>179</v>
      </c>
      <c r="D28" s="56"/>
      <c r="E28" s="55">
        <v>100</v>
      </c>
      <c r="F28" s="56">
        <f>12*ROUNDDOWN(C28*D28*((185-E28)/100),2)</f>
        <v>0</v>
      </c>
      <c r="G28" s="64" t="s">
        <v>30</v>
      </c>
      <c r="H28" s="65">
        <f>'[1]★(九電)予定金額★'!M247</f>
        <v>72794</v>
      </c>
      <c r="I28" s="66"/>
      <c r="J28" s="66">
        <f t="shared" si="1"/>
        <v>0</v>
      </c>
      <c r="K28" s="56">
        <f>SUM(J28:J29,F28)</f>
        <v>0</v>
      </c>
    </row>
    <row r="29" spans="1:11" ht="17.25" customHeight="1" x14ac:dyDescent="0.15">
      <c r="A29" s="43"/>
      <c r="B29" s="67"/>
      <c r="C29" s="68"/>
      <c r="D29" s="61"/>
      <c r="E29" s="68"/>
      <c r="F29" s="61"/>
      <c r="G29" s="80" t="s">
        <v>31</v>
      </c>
      <c r="H29" s="71">
        <f>'[1]★(九電)予定金額★'!M248</f>
        <v>151573</v>
      </c>
      <c r="I29" s="60"/>
      <c r="J29" s="60">
        <f t="shared" si="1"/>
        <v>0</v>
      </c>
      <c r="K29" s="61"/>
    </row>
    <row r="30" spans="1:11" ht="17.25" customHeight="1" x14ac:dyDescent="0.15">
      <c r="A30" s="62">
        <f t="shared" ref="A30" si="9">A28+1</f>
        <v>11</v>
      </c>
      <c r="B30" s="63" t="s">
        <v>41</v>
      </c>
      <c r="C30" s="55">
        <f>'[1]★(九電)予定金額★'!B273</f>
        <v>227</v>
      </c>
      <c r="D30" s="56"/>
      <c r="E30" s="55">
        <v>100</v>
      </c>
      <c r="F30" s="56">
        <f>12*ROUNDDOWN(C30*D30*((185-E30)/100),2)</f>
        <v>0</v>
      </c>
      <c r="G30" s="81" t="s">
        <v>30</v>
      </c>
      <c r="H30" s="65">
        <f>'[1]★(九電)予定金額★'!M273</f>
        <v>73323</v>
      </c>
      <c r="I30" s="66"/>
      <c r="J30" s="66">
        <f t="shared" si="1"/>
        <v>0</v>
      </c>
      <c r="K30" s="56">
        <f>SUM(J30:J31,F30)</f>
        <v>0</v>
      </c>
    </row>
    <row r="31" spans="1:11" ht="17.25" customHeight="1" x14ac:dyDescent="0.15">
      <c r="A31" s="43"/>
      <c r="B31" s="67"/>
      <c r="C31" s="68"/>
      <c r="D31" s="61"/>
      <c r="E31" s="68"/>
      <c r="F31" s="61"/>
      <c r="G31" s="82" t="s">
        <v>31</v>
      </c>
      <c r="H31" s="71">
        <f>'[1]★(九電)予定金額★'!M274</f>
        <v>141811</v>
      </c>
      <c r="I31" s="60"/>
      <c r="J31" s="60">
        <f t="shared" si="1"/>
        <v>0</v>
      </c>
      <c r="K31" s="61"/>
    </row>
    <row r="32" spans="1:11" ht="17.25" customHeight="1" x14ac:dyDescent="0.15">
      <c r="A32" s="62">
        <f t="shared" ref="A32" si="10">A30+1</f>
        <v>12</v>
      </c>
      <c r="B32" s="63" t="s">
        <v>42</v>
      </c>
      <c r="C32" s="55">
        <f>'[1]★(九電)予定金額★'!B299</f>
        <v>125</v>
      </c>
      <c r="D32" s="56"/>
      <c r="E32" s="55">
        <v>100</v>
      </c>
      <c r="F32" s="56">
        <f>12*ROUNDDOWN(C32*D32*((185-E32)/100),2)</f>
        <v>0</v>
      </c>
      <c r="G32" s="81" t="s">
        <v>30</v>
      </c>
      <c r="H32" s="65">
        <f>'[1]★(九電)予定金額★'!M299</f>
        <v>46292</v>
      </c>
      <c r="I32" s="66"/>
      <c r="J32" s="66">
        <f t="shared" si="1"/>
        <v>0</v>
      </c>
      <c r="K32" s="56">
        <f>SUM(J32:J33,F32)</f>
        <v>0</v>
      </c>
    </row>
    <row r="33" spans="1:11" ht="17.25" customHeight="1" x14ac:dyDescent="0.15">
      <c r="A33" s="43"/>
      <c r="B33" s="67"/>
      <c r="C33" s="68"/>
      <c r="D33" s="61"/>
      <c r="E33" s="68"/>
      <c r="F33" s="61"/>
      <c r="G33" s="82" t="s">
        <v>31</v>
      </c>
      <c r="H33" s="71">
        <f>'[1]★(九電)予定金額★'!M300</f>
        <v>116045</v>
      </c>
      <c r="I33" s="60"/>
      <c r="J33" s="60">
        <f t="shared" si="1"/>
        <v>0</v>
      </c>
      <c r="K33" s="61"/>
    </row>
    <row r="34" spans="1:11" ht="17.25" customHeight="1" x14ac:dyDescent="0.15">
      <c r="A34" s="62">
        <f t="shared" ref="A34" si="11">A32+1</f>
        <v>13</v>
      </c>
      <c r="B34" s="63" t="s">
        <v>43</v>
      </c>
      <c r="C34" s="55">
        <f>'[1]★(九電)予定金額★'!B325</f>
        <v>254</v>
      </c>
      <c r="D34" s="56"/>
      <c r="E34" s="55">
        <v>100</v>
      </c>
      <c r="F34" s="56">
        <f>12*ROUNDDOWN(C34*D34*((185-E34)/100),2)</f>
        <v>0</v>
      </c>
      <c r="G34" s="81" t="s">
        <v>30</v>
      </c>
      <c r="H34" s="65">
        <f>'[1]★(九電)予定金額★'!M325</f>
        <v>88047</v>
      </c>
      <c r="I34" s="66"/>
      <c r="J34" s="66">
        <f t="shared" si="1"/>
        <v>0</v>
      </c>
      <c r="K34" s="56">
        <f>SUM(J34:J35,F34)</f>
        <v>0</v>
      </c>
    </row>
    <row r="35" spans="1:11" ht="17.25" customHeight="1" x14ac:dyDescent="0.15">
      <c r="A35" s="43"/>
      <c r="B35" s="67"/>
      <c r="C35" s="68"/>
      <c r="D35" s="61"/>
      <c r="E35" s="68"/>
      <c r="F35" s="61"/>
      <c r="G35" s="82" t="s">
        <v>31</v>
      </c>
      <c r="H35" s="71">
        <f>'[1]★(九電)予定金額★'!M326</f>
        <v>196002</v>
      </c>
      <c r="I35" s="60"/>
      <c r="J35" s="60">
        <f t="shared" si="1"/>
        <v>0</v>
      </c>
      <c r="K35" s="61"/>
    </row>
    <row r="36" spans="1:11" ht="17.25" customHeight="1" x14ac:dyDescent="0.15">
      <c r="A36" s="62">
        <f t="shared" ref="A36" si="12">A34+1</f>
        <v>14</v>
      </c>
      <c r="B36" s="63" t="s">
        <v>44</v>
      </c>
      <c r="C36" s="55">
        <f>'[1]★(九電)予定金額★'!B351</f>
        <v>224</v>
      </c>
      <c r="D36" s="56"/>
      <c r="E36" s="55">
        <v>100</v>
      </c>
      <c r="F36" s="56">
        <f>12*ROUNDDOWN(C36*D36*((185-E36)/100),2)</f>
        <v>0</v>
      </c>
      <c r="G36" s="81" t="s">
        <v>30</v>
      </c>
      <c r="H36" s="65">
        <f>'[1]★(九電)予定金額★'!M351</f>
        <v>72204</v>
      </c>
      <c r="I36" s="66"/>
      <c r="J36" s="66">
        <f t="shared" si="1"/>
        <v>0</v>
      </c>
      <c r="K36" s="56">
        <f>SUM(J36:J37,F36)</f>
        <v>0</v>
      </c>
    </row>
    <row r="37" spans="1:11" ht="17.25" customHeight="1" x14ac:dyDescent="0.15">
      <c r="A37" s="43"/>
      <c r="B37" s="67"/>
      <c r="C37" s="68"/>
      <c r="D37" s="61"/>
      <c r="E37" s="68"/>
      <c r="F37" s="61"/>
      <c r="G37" s="82" t="s">
        <v>31</v>
      </c>
      <c r="H37" s="71">
        <f>'[1]★(九電)予定金額★'!M352</f>
        <v>161010</v>
      </c>
      <c r="I37" s="60"/>
      <c r="J37" s="60">
        <f t="shared" si="1"/>
        <v>0</v>
      </c>
      <c r="K37" s="61"/>
    </row>
    <row r="38" spans="1:11" ht="17.25" customHeight="1" x14ac:dyDescent="0.15">
      <c r="A38" s="62">
        <f t="shared" ref="A38" si="13">A36+1</f>
        <v>15</v>
      </c>
      <c r="B38" s="63" t="s">
        <v>45</v>
      </c>
      <c r="C38" s="55">
        <f>'[1]★(九電)予定金額★'!B377</f>
        <v>130</v>
      </c>
      <c r="D38" s="56"/>
      <c r="E38" s="55">
        <v>100</v>
      </c>
      <c r="F38" s="56">
        <f>12*ROUNDDOWN(C38*D38*((185-E38)/100),2)</f>
        <v>0</v>
      </c>
      <c r="G38" s="81" t="s">
        <v>30</v>
      </c>
      <c r="H38" s="65">
        <f>'[1]★(九電)予定金額★'!M377</f>
        <v>52682</v>
      </c>
      <c r="I38" s="66"/>
      <c r="J38" s="66">
        <f t="shared" si="1"/>
        <v>0</v>
      </c>
      <c r="K38" s="56">
        <f>SUM(J38:J39,F38)</f>
        <v>0</v>
      </c>
    </row>
    <row r="39" spans="1:11" ht="17.25" customHeight="1" x14ac:dyDescent="0.15">
      <c r="A39" s="43"/>
      <c r="B39" s="67"/>
      <c r="C39" s="68"/>
      <c r="D39" s="61"/>
      <c r="E39" s="68"/>
      <c r="F39" s="61"/>
      <c r="G39" s="82" t="s">
        <v>31</v>
      </c>
      <c r="H39" s="71">
        <f>'[1]★(九電)予定金額★'!M378</f>
        <v>119645</v>
      </c>
      <c r="I39" s="60"/>
      <c r="J39" s="60">
        <f t="shared" si="1"/>
        <v>0</v>
      </c>
      <c r="K39" s="61"/>
    </row>
    <row r="40" spans="1:11" ht="17.25" customHeight="1" x14ac:dyDescent="0.15">
      <c r="A40" s="62">
        <f t="shared" ref="A40" si="14">A38+1</f>
        <v>16</v>
      </c>
      <c r="B40" s="63" t="s">
        <v>46</v>
      </c>
      <c r="C40" s="55">
        <f>'[1]★(九電)予定金額★'!B403</f>
        <v>179</v>
      </c>
      <c r="D40" s="56"/>
      <c r="E40" s="55">
        <v>100</v>
      </c>
      <c r="F40" s="56">
        <f>12*ROUNDDOWN(C40*D40*((185-E40)/100),2)</f>
        <v>0</v>
      </c>
      <c r="G40" s="81" t="s">
        <v>30</v>
      </c>
      <c r="H40" s="65">
        <f>'[1]★(九電)予定金額★'!M403</f>
        <v>58928</v>
      </c>
      <c r="I40" s="66"/>
      <c r="J40" s="66">
        <f t="shared" si="1"/>
        <v>0</v>
      </c>
      <c r="K40" s="56">
        <f>SUM(J40:J41,F40)</f>
        <v>0</v>
      </c>
    </row>
    <row r="41" spans="1:11" ht="17.25" customHeight="1" x14ac:dyDescent="0.15">
      <c r="A41" s="43"/>
      <c r="B41" s="67"/>
      <c r="C41" s="68"/>
      <c r="D41" s="61"/>
      <c r="E41" s="68"/>
      <c r="F41" s="61"/>
      <c r="G41" s="82" t="s">
        <v>31</v>
      </c>
      <c r="H41" s="71">
        <f>'[1]★(九電)予定金額★'!M404</f>
        <v>126367</v>
      </c>
      <c r="I41" s="60"/>
      <c r="J41" s="60">
        <f t="shared" si="1"/>
        <v>0</v>
      </c>
      <c r="K41" s="61"/>
    </row>
    <row r="42" spans="1:11" ht="17.25" customHeight="1" x14ac:dyDescent="0.15">
      <c r="A42" s="62">
        <f t="shared" ref="A42" si="15">A40+1</f>
        <v>17</v>
      </c>
      <c r="B42" s="63" t="s">
        <v>47</v>
      </c>
      <c r="C42" s="55">
        <f>'[1]★(九電)予定金額★'!B429</f>
        <v>159</v>
      </c>
      <c r="D42" s="56"/>
      <c r="E42" s="55">
        <v>100</v>
      </c>
      <c r="F42" s="56">
        <f>12*ROUNDDOWN(C42*D42*((185-E42)/100),2)</f>
        <v>0</v>
      </c>
      <c r="G42" s="81" t="s">
        <v>30</v>
      </c>
      <c r="H42" s="65">
        <f>'[1]★(九電)予定金額★'!M429</f>
        <v>51536</v>
      </c>
      <c r="I42" s="66"/>
      <c r="J42" s="66">
        <f t="shared" si="1"/>
        <v>0</v>
      </c>
      <c r="K42" s="56">
        <f>SUM(J42:J43,F42)</f>
        <v>0</v>
      </c>
    </row>
    <row r="43" spans="1:11" ht="17.25" customHeight="1" x14ac:dyDescent="0.15">
      <c r="A43" s="43"/>
      <c r="B43" s="67"/>
      <c r="C43" s="68"/>
      <c r="D43" s="61"/>
      <c r="E43" s="68"/>
      <c r="F43" s="61"/>
      <c r="G43" s="82" t="s">
        <v>31</v>
      </c>
      <c r="H43" s="71">
        <f>'[1]★(九電)予定金額★'!M430</f>
        <v>115731</v>
      </c>
      <c r="I43" s="60"/>
      <c r="J43" s="60">
        <f t="shared" si="1"/>
        <v>0</v>
      </c>
      <c r="K43" s="61"/>
    </row>
    <row r="44" spans="1:11" ht="17.25" customHeight="1" x14ac:dyDescent="0.15">
      <c r="A44" s="62">
        <f t="shared" ref="A44" si="16">A42+1</f>
        <v>18</v>
      </c>
      <c r="B44" s="63" t="s">
        <v>48</v>
      </c>
      <c r="C44" s="55">
        <f>'[1]★(九電)予定金額★'!B455</f>
        <v>135</v>
      </c>
      <c r="D44" s="56"/>
      <c r="E44" s="55">
        <v>100</v>
      </c>
      <c r="F44" s="56">
        <f>12*ROUNDDOWN(C44*D44*((185-E44)/100),2)</f>
        <v>0</v>
      </c>
      <c r="G44" s="81" t="s">
        <v>30</v>
      </c>
      <c r="H44" s="65">
        <f>'[1]★(九電)予定金額★'!M455</f>
        <v>47122</v>
      </c>
      <c r="I44" s="66"/>
      <c r="J44" s="66">
        <f t="shared" si="1"/>
        <v>0</v>
      </c>
      <c r="K44" s="56">
        <f>SUM(J44:J45,F44)</f>
        <v>0</v>
      </c>
    </row>
    <row r="45" spans="1:11" ht="17.25" customHeight="1" x14ac:dyDescent="0.15">
      <c r="A45" s="43"/>
      <c r="B45" s="67"/>
      <c r="C45" s="68"/>
      <c r="D45" s="61"/>
      <c r="E45" s="68"/>
      <c r="F45" s="61"/>
      <c r="G45" s="82" t="s">
        <v>31</v>
      </c>
      <c r="H45" s="71">
        <f>'[1]★(九電)予定金額★'!M456</f>
        <v>94009</v>
      </c>
      <c r="I45" s="60"/>
      <c r="J45" s="60">
        <f t="shared" si="1"/>
        <v>0</v>
      </c>
      <c r="K45" s="61"/>
    </row>
    <row r="46" spans="1:11" ht="17.25" customHeight="1" x14ac:dyDescent="0.15">
      <c r="A46" s="62">
        <f t="shared" ref="A46" si="17">A44+1</f>
        <v>19</v>
      </c>
      <c r="B46" s="63" t="s">
        <v>49</v>
      </c>
      <c r="C46" s="55">
        <f>'[1]★(九電)予定金額★'!B481</f>
        <v>65</v>
      </c>
      <c r="D46" s="56"/>
      <c r="E46" s="55">
        <v>100</v>
      </c>
      <c r="F46" s="56">
        <f>12*ROUNDDOWN(C46*D46*((185-E46)/100),2)</f>
        <v>0</v>
      </c>
      <c r="G46" s="81" t="s">
        <v>30</v>
      </c>
      <c r="H46" s="65">
        <f>'[1]★(九電)予定金額★'!M481</f>
        <v>19442</v>
      </c>
      <c r="I46" s="66"/>
      <c r="J46" s="66">
        <f t="shared" si="1"/>
        <v>0</v>
      </c>
      <c r="K46" s="56">
        <f>SUM(J46:J47,F46)</f>
        <v>0</v>
      </c>
    </row>
    <row r="47" spans="1:11" ht="17.25" customHeight="1" x14ac:dyDescent="0.15">
      <c r="A47" s="43"/>
      <c r="B47" s="67"/>
      <c r="C47" s="68"/>
      <c r="D47" s="61"/>
      <c r="E47" s="68"/>
      <c r="F47" s="61"/>
      <c r="G47" s="82" t="s">
        <v>31</v>
      </c>
      <c r="H47" s="71">
        <f>'[1]★(九電)予定金額★'!M482</f>
        <v>42675</v>
      </c>
      <c r="I47" s="60"/>
      <c r="J47" s="60">
        <f t="shared" si="1"/>
        <v>0</v>
      </c>
      <c r="K47" s="61"/>
    </row>
    <row r="48" spans="1:11" ht="17.25" customHeight="1" x14ac:dyDescent="0.15">
      <c r="A48" s="62">
        <f t="shared" ref="A48" si="18">A46+1</f>
        <v>20</v>
      </c>
      <c r="B48" s="63" t="s">
        <v>50</v>
      </c>
      <c r="C48" s="55">
        <f>'[1]★(九電)予定金額★'!B507</f>
        <v>68</v>
      </c>
      <c r="D48" s="56"/>
      <c r="E48" s="55">
        <v>100</v>
      </c>
      <c r="F48" s="56">
        <f>12*ROUNDDOWN(C48*D48*((185-E48)/100),2)</f>
        <v>0</v>
      </c>
      <c r="G48" s="81" t="s">
        <v>30</v>
      </c>
      <c r="H48" s="65">
        <f>'[1]★(九電)予定金額★'!M507</f>
        <v>25307</v>
      </c>
      <c r="I48" s="66"/>
      <c r="J48" s="66">
        <f t="shared" si="1"/>
        <v>0</v>
      </c>
      <c r="K48" s="56">
        <f>SUM(J48:J49,F48)</f>
        <v>0</v>
      </c>
    </row>
    <row r="49" spans="1:11" ht="17.25" customHeight="1" x14ac:dyDescent="0.15">
      <c r="A49" s="43"/>
      <c r="B49" s="67"/>
      <c r="C49" s="68"/>
      <c r="D49" s="61"/>
      <c r="E49" s="68"/>
      <c r="F49" s="61"/>
      <c r="G49" s="82" t="s">
        <v>31</v>
      </c>
      <c r="H49" s="71">
        <f>'[1]★(九電)予定金額★'!M508</f>
        <v>61341</v>
      </c>
      <c r="I49" s="60"/>
      <c r="J49" s="60">
        <f t="shared" si="1"/>
        <v>0</v>
      </c>
      <c r="K49" s="61"/>
    </row>
    <row r="50" spans="1:11" ht="17.25" customHeight="1" x14ac:dyDescent="0.15">
      <c r="A50" s="62">
        <f t="shared" ref="A50" si="19">A48+1</f>
        <v>21</v>
      </c>
      <c r="B50" s="63" t="s">
        <v>51</v>
      </c>
      <c r="C50" s="55">
        <f>'[1]★(九電)予定金額★'!B533</f>
        <v>132</v>
      </c>
      <c r="D50" s="56"/>
      <c r="E50" s="55">
        <v>100</v>
      </c>
      <c r="F50" s="56">
        <f>12*ROUNDDOWN(C50*D50*((185-E50)/100),2)</f>
        <v>0</v>
      </c>
      <c r="G50" s="81" t="s">
        <v>30</v>
      </c>
      <c r="H50" s="65">
        <f>'[1]★(九電)予定金額★'!M533</f>
        <v>48997</v>
      </c>
      <c r="I50" s="66"/>
      <c r="J50" s="66">
        <f t="shared" si="1"/>
        <v>0</v>
      </c>
      <c r="K50" s="56">
        <f>SUM(J50:J51,F50)</f>
        <v>0</v>
      </c>
    </row>
    <row r="51" spans="1:11" ht="17.25" customHeight="1" x14ac:dyDescent="0.15">
      <c r="A51" s="43"/>
      <c r="B51" s="67"/>
      <c r="C51" s="68"/>
      <c r="D51" s="61"/>
      <c r="E51" s="68"/>
      <c r="F51" s="61"/>
      <c r="G51" s="82" t="s">
        <v>31</v>
      </c>
      <c r="H51" s="71">
        <f>'[1]★(九電)予定金額★'!M534</f>
        <v>117051</v>
      </c>
      <c r="I51" s="60"/>
      <c r="J51" s="60">
        <f t="shared" si="1"/>
        <v>0</v>
      </c>
      <c r="K51" s="61"/>
    </row>
    <row r="52" spans="1:11" ht="17.25" customHeight="1" x14ac:dyDescent="0.15">
      <c r="A52" s="62">
        <f t="shared" ref="A52" si="20">A50+1</f>
        <v>22</v>
      </c>
      <c r="B52" s="63" t="s">
        <v>52</v>
      </c>
      <c r="C52" s="55">
        <f>'[1]★(九電)予定金額★'!B559</f>
        <v>197</v>
      </c>
      <c r="D52" s="56"/>
      <c r="E52" s="55">
        <v>100</v>
      </c>
      <c r="F52" s="56">
        <f>12*ROUNDDOWN(C52*D52*((185-E52)/100),2)</f>
        <v>0</v>
      </c>
      <c r="G52" s="81" t="s">
        <v>30</v>
      </c>
      <c r="H52" s="65">
        <f>'[1]★(九電)予定金額★'!M559</f>
        <v>76492</v>
      </c>
      <c r="I52" s="66"/>
      <c r="J52" s="66">
        <f t="shared" si="1"/>
        <v>0</v>
      </c>
      <c r="K52" s="56">
        <f>SUM(J52:J53,F52)</f>
        <v>0</v>
      </c>
    </row>
    <row r="53" spans="1:11" ht="17.25" customHeight="1" x14ac:dyDescent="0.15">
      <c r="A53" s="43"/>
      <c r="B53" s="67"/>
      <c r="C53" s="68"/>
      <c r="D53" s="61"/>
      <c r="E53" s="68"/>
      <c r="F53" s="61"/>
      <c r="G53" s="82" t="s">
        <v>31</v>
      </c>
      <c r="H53" s="71">
        <f>'[1]★(九電)予定金額★'!M560</f>
        <v>172904</v>
      </c>
      <c r="I53" s="60"/>
      <c r="J53" s="60">
        <f t="shared" si="1"/>
        <v>0</v>
      </c>
      <c r="K53" s="61"/>
    </row>
    <row r="54" spans="1:11" ht="17.25" customHeight="1" x14ac:dyDescent="0.15">
      <c r="A54" s="62">
        <f t="shared" ref="A54" si="21">A52+1</f>
        <v>23</v>
      </c>
      <c r="B54" s="63" t="s">
        <v>53</v>
      </c>
      <c r="C54" s="55">
        <f>'[1]★(九電)予定金額★'!B585</f>
        <v>139</v>
      </c>
      <c r="D54" s="56"/>
      <c r="E54" s="55">
        <v>100</v>
      </c>
      <c r="F54" s="56">
        <f>12*ROUNDDOWN(C54*D54*((185-E54)/100),2)</f>
        <v>0</v>
      </c>
      <c r="G54" s="81" t="s">
        <v>30</v>
      </c>
      <c r="H54" s="65">
        <f>'[1]★(九電)予定金額★'!M585</f>
        <v>57411</v>
      </c>
      <c r="I54" s="66"/>
      <c r="J54" s="66">
        <f t="shared" si="1"/>
        <v>0</v>
      </c>
      <c r="K54" s="56">
        <f>SUM(J54:J55,F54)</f>
        <v>0</v>
      </c>
    </row>
    <row r="55" spans="1:11" ht="17.25" customHeight="1" x14ac:dyDescent="0.15">
      <c r="A55" s="43"/>
      <c r="B55" s="67"/>
      <c r="C55" s="68"/>
      <c r="D55" s="61"/>
      <c r="E55" s="68"/>
      <c r="F55" s="61"/>
      <c r="G55" s="82" t="s">
        <v>31</v>
      </c>
      <c r="H55" s="71">
        <f>'[1]★(九電)予定金額★'!M586</f>
        <v>124284</v>
      </c>
      <c r="I55" s="60"/>
      <c r="J55" s="60">
        <f t="shared" si="1"/>
        <v>0</v>
      </c>
      <c r="K55" s="61"/>
    </row>
    <row r="56" spans="1:11" ht="17.25" customHeight="1" x14ac:dyDescent="0.15">
      <c r="A56" s="62">
        <f t="shared" ref="A56" si="22">A54+1</f>
        <v>24</v>
      </c>
      <c r="B56" s="63" t="s">
        <v>54</v>
      </c>
      <c r="C56" s="55">
        <f>'[1]★(九電)予定金額★'!B611</f>
        <v>166</v>
      </c>
      <c r="D56" s="56"/>
      <c r="E56" s="55">
        <v>100</v>
      </c>
      <c r="F56" s="56">
        <f>12*ROUNDDOWN(C56*D56*((185-E56)/100),2)</f>
        <v>0</v>
      </c>
      <c r="G56" s="81" t="s">
        <v>30</v>
      </c>
      <c r="H56" s="65">
        <f>'[1]★(九電)予定金額★'!M611</f>
        <v>52493</v>
      </c>
      <c r="I56" s="66"/>
      <c r="J56" s="66">
        <f t="shared" si="1"/>
        <v>0</v>
      </c>
      <c r="K56" s="56">
        <f>SUM(J56:J57,F56)</f>
        <v>0</v>
      </c>
    </row>
    <row r="57" spans="1:11" ht="17.25" customHeight="1" x14ac:dyDescent="0.15">
      <c r="A57" s="43"/>
      <c r="B57" s="67"/>
      <c r="C57" s="68"/>
      <c r="D57" s="61"/>
      <c r="E57" s="68"/>
      <c r="F57" s="61"/>
      <c r="G57" s="82" t="s">
        <v>31</v>
      </c>
      <c r="H57" s="71">
        <f>'[1]★(九電)予定金額★'!M612</f>
        <v>106380</v>
      </c>
      <c r="I57" s="60"/>
      <c r="J57" s="60">
        <f t="shared" si="1"/>
        <v>0</v>
      </c>
      <c r="K57" s="61"/>
    </row>
    <row r="58" spans="1:11" ht="17.25" customHeight="1" x14ac:dyDescent="0.15">
      <c r="A58" s="62">
        <f t="shared" ref="A58" si="23">A56+1</f>
        <v>25</v>
      </c>
      <c r="B58" s="63" t="s">
        <v>55</v>
      </c>
      <c r="C58" s="55">
        <f>'[1]★(九電)予定金額★'!B689</f>
        <v>217</v>
      </c>
      <c r="D58" s="56"/>
      <c r="E58" s="55">
        <v>100</v>
      </c>
      <c r="F58" s="56">
        <f>12*ROUNDDOWN(C58*D58*((185-E58)/100),2)</f>
        <v>0</v>
      </c>
      <c r="G58" s="81" t="s">
        <v>30</v>
      </c>
      <c r="H58" s="65">
        <f>'[1]★(九電)予定金額★'!M689</f>
        <v>61120</v>
      </c>
      <c r="I58" s="66"/>
      <c r="J58" s="66">
        <f t="shared" si="1"/>
        <v>0</v>
      </c>
      <c r="K58" s="56">
        <f>SUM(J58:J59,F58)</f>
        <v>0</v>
      </c>
    </row>
    <row r="59" spans="1:11" ht="17.25" customHeight="1" x14ac:dyDescent="0.15">
      <c r="A59" s="43"/>
      <c r="B59" s="67"/>
      <c r="C59" s="68"/>
      <c r="D59" s="61"/>
      <c r="E59" s="68"/>
      <c r="F59" s="61"/>
      <c r="G59" s="82" t="s">
        <v>31</v>
      </c>
      <c r="H59" s="71">
        <f>'[1]★(九電)予定金額★'!M690</f>
        <v>124288</v>
      </c>
      <c r="I59" s="60"/>
      <c r="J59" s="60">
        <f t="shared" si="1"/>
        <v>0</v>
      </c>
      <c r="K59" s="61"/>
    </row>
    <row r="60" spans="1:11" ht="17.25" customHeight="1" x14ac:dyDescent="0.15">
      <c r="A60" s="62">
        <f t="shared" ref="A60" si="24">A58+1</f>
        <v>26</v>
      </c>
      <c r="B60" s="63" t="s">
        <v>56</v>
      </c>
      <c r="C60" s="55">
        <f>'[1]★(九電)予定金額★'!B715</f>
        <v>59</v>
      </c>
      <c r="D60" s="56"/>
      <c r="E60" s="55">
        <v>100</v>
      </c>
      <c r="F60" s="56">
        <f>12*ROUNDDOWN(C60*D60*((185-E60)/100),2)</f>
        <v>0</v>
      </c>
      <c r="G60" s="81" t="s">
        <v>30</v>
      </c>
      <c r="H60" s="65">
        <f>'[1]★(九電)予定金額★'!M715</f>
        <v>17023</v>
      </c>
      <c r="I60" s="66"/>
      <c r="J60" s="66">
        <f t="shared" si="1"/>
        <v>0</v>
      </c>
      <c r="K60" s="56">
        <f>SUM(J60:J61,F60)</f>
        <v>0</v>
      </c>
    </row>
    <row r="61" spans="1:11" ht="17.25" customHeight="1" x14ac:dyDescent="0.15">
      <c r="A61" s="43"/>
      <c r="B61" s="67"/>
      <c r="C61" s="68"/>
      <c r="D61" s="61"/>
      <c r="E61" s="68"/>
      <c r="F61" s="61"/>
      <c r="G61" s="82" t="s">
        <v>31</v>
      </c>
      <c r="H61" s="71">
        <f>'[1]★(九電)予定金額★'!M716</f>
        <v>40840</v>
      </c>
      <c r="I61" s="60"/>
      <c r="J61" s="60">
        <f t="shared" si="1"/>
        <v>0</v>
      </c>
      <c r="K61" s="61"/>
    </row>
    <row r="62" spans="1:11" ht="17.25" customHeight="1" x14ac:dyDescent="0.15">
      <c r="A62" s="62">
        <f t="shared" ref="A62" si="25">A60+1</f>
        <v>27</v>
      </c>
      <c r="B62" s="63" t="s">
        <v>57</v>
      </c>
      <c r="C62" s="55">
        <f>'[1]★(九電)予定金額★'!B741</f>
        <v>72</v>
      </c>
      <c r="D62" s="56"/>
      <c r="E62" s="55">
        <v>100</v>
      </c>
      <c r="F62" s="56">
        <f>12*ROUNDDOWN(C62*D62*((185-E62)/100),2)</f>
        <v>0</v>
      </c>
      <c r="G62" s="81" t="s">
        <v>30</v>
      </c>
      <c r="H62" s="65">
        <f>'[1]★(九電)予定金額★'!M741</f>
        <v>25027</v>
      </c>
      <c r="I62" s="66"/>
      <c r="J62" s="66">
        <f t="shared" si="1"/>
        <v>0</v>
      </c>
      <c r="K62" s="56">
        <f>SUM(J62:J63,F62)</f>
        <v>0</v>
      </c>
    </row>
    <row r="63" spans="1:11" ht="17.25" customHeight="1" x14ac:dyDescent="0.15">
      <c r="A63" s="43"/>
      <c r="B63" s="67"/>
      <c r="C63" s="68"/>
      <c r="D63" s="61"/>
      <c r="E63" s="68"/>
      <c r="F63" s="61"/>
      <c r="G63" s="82" t="s">
        <v>31</v>
      </c>
      <c r="H63" s="71">
        <f>'[1]★(九電)予定金額★'!M742</f>
        <v>58603</v>
      </c>
      <c r="I63" s="60"/>
      <c r="J63" s="60">
        <f t="shared" si="1"/>
        <v>0</v>
      </c>
      <c r="K63" s="61"/>
    </row>
    <row r="64" spans="1:11" ht="17.25" customHeight="1" x14ac:dyDescent="0.15">
      <c r="A64" s="62">
        <f t="shared" ref="A64" si="26">A62+1</f>
        <v>28</v>
      </c>
      <c r="B64" s="63" t="s">
        <v>58</v>
      </c>
      <c r="C64" s="55">
        <f>'[1]★(九電)予定金額★'!B767</f>
        <v>86</v>
      </c>
      <c r="D64" s="56"/>
      <c r="E64" s="55">
        <v>100</v>
      </c>
      <c r="F64" s="56">
        <f>12*ROUNDDOWN(C64*D64*((185-E64)/100),2)</f>
        <v>0</v>
      </c>
      <c r="G64" s="81" t="s">
        <v>30</v>
      </c>
      <c r="H64" s="65">
        <f>'[1]★(九電)予定金額★'!M767</f>
        <v>30105</v>
      </c>
      <c r="I64" s="66"/>
      <c r="J64" s="66">
        <f t="shared" si="1"/>
        <v>0</v>
      </c>
      <c r="K64" s="56">
        <f>SUM(J64:J65,F64)</f>
        <v>0</v>
      </c>
    </row>
    <row r="65" spans="1:11" ht="17.25" customHeight="1" x14ac:dyDescent="0.15">
      <c r="A65" s="43"/>
      <c r="B65" s="67"/>
      <c r="C65" s="68"/>
      <c r="D65" s="61"/>
      <c r="E65" s="68"/>
      <c r="F65" s="61"/>
      <c r="G65" s="82" t="s">
        <v>31</v>
      </c>
      <c r="H65" s="71">
        <f>'[1]★(九電)予定金額★'!M768</f>
        <v>73525</v>
      </c>
      <c r="I65" s="60"/>
      <c r="J65" s="60">
        <f t="shared" si="1"/>
        <v>0</v>
      </c>
      <c r="K65" s="61"/>
    </row>
    <row r="66" spans="1:11" ht="17.25" customHeight="1" x14ac:dyDescent="0.15">
      <c r="A66" s="62">
        <f t="shared" ref="A66" si="27">A64+1</f>
        <v>29</v>
      </c>
      <c r="B66" s="63" t="s">
        <v>59</v>
      </c>
      <c r="C66" s="55">
        <f>'[1]★(九電)予定金額★'!B793</f>
        <v>61</v>
      </c>
      <c r="D66" s="56"/>
      <c r="E66" s="55">
        <v>100</v>
      </c>
      <c r="F66" s="56">
        <f>12*ROUNDDOWN(C66*D66*((185-E66)/100),2)</f>
        <v>0</v>
      </c>
      <c r="G66" s="81" t="s">
        <v>30</v>
      </c>
      <c r="H66" s="65">
        <f>'[1]★(九電)予定金額★'!M793</f>
        <v>18792</v>
      </c>
      <c r="I66" s="66"/>
      <c r="J66" s="66">
        <f t="shared" si="1"/>
        <v>0</v>
      </c>
      <c r="K66" s="56">
        <f>SUM(J66:J67,F66)</f>
        <v>0</v>
      </c>
    </row>
    <row r="67" spans="1:11" ht="17.25" customHeight="1" x14ac:dyDescent="0.15">
      <c r="A67" s="43"/>
      <c r="B67" s="67"/>
      <c r="C67" s="68"/>
      <c r="D67" s="61"/>
      <c r="E67" s="68"/>
      <c r="F67" s="61"/>
      <c r="G67" s="82" t="s">
        <v>31</v>
      </c>
      <c r="H67" s="71">
        <f>'[1]★(九電)予定金額★'!M794</f>
        <v>46431</v>
      </c>
      <c r="I67" s="60"/>
      <c r="J67" s="60">
        <f t="shared" si="1"/>
        <v>0</v>
      </c>
      <c r="K67" s="61"/>
    </row>
    <row r="68" spans="1:11" ht="17.25" customHeight="1" x14ac:dyDescent="0.15">
      <c r="A68" s="62">
        <f t="shared" ref="A68" si="28">A66+1</f>
        <v>30</v>
      </c>
      <c r="B68" s="63" t="s">
        <v>60</v>
      </c>
      <c r="C68" s="55">
        <f>'[1]★(九電)予定金額★'!B819</f>
        <v>65</v>
      </c>
      <c r="D68" s="56"/>
      <c r="E68" s="55">
        <v>100</v>
      </c>
      <c r="F68" s="56">
        <f>12*ROUNDDOWN(C68*D68*((185-E68)/100),2)</f>
        <v>0</v>
      </c>
      <c r="G68" s="81" t="s">
        <v>30</v>
      </c>
      <c r="H68" s="65">
        <f>'[1]★(九電)予定金額★'!M819</f>
        <v>28396</v>
      </c>
      <c r="I68" s="66"/>
      <c r="J68" s="66">
        <f t="shared" si="1"/>
        <v>0</v>
      </c>
      <c r="K68" s="56">
        <f>SUM(J68:J69,F68)</f>
        <v>0</v>
      </c>
    </row>
    <row r="69" spans="1:11" ht="17.25" customHeight="1" x14ac:dyDescent="0.15">
      <c r="A69" s="43"/>
      <c r="B69" s="67"/>
      <c r="C69" s="68"/>
      <c r="D69" s="61"/>
      <c r="E69" s="68"/>
      <c r="F69" s="61"/>
      <c r="G69" s="82" t="s">
        <v>31</v>
      </c>
      <c r="H69" s="71">
        <f>'[1]★(九電)予定金額★'!M820</f>
        <v>69884</v>
      </c>
      <c r="I69" s="60"/>
      <c r="J69" s="60">
        <f t="shared" si="1"/>
        <v>0</v>
      </c>
      <c r="K69" s="61"/>
    </row>
    <row r="70" spans="1:11" ht="17.25" customHeight="1" x14ac:dyDescent="0.15">
      <c r="A70" s="62">
        <f t="shared" ref="A70" si="29">A68+1</f>
        <v>31</v>
      </c>
      <c r="B70" s="63" t="s">
        <v>61</v>
      </c>
      <c r="C70" s="55">
        <f>'[1]★(九電)予定金額★'!B845</f>
        <v>71</v>
      </c>
      <c r="D70" s="56"/>
      <c r="E70" s="55">
        <v>100</v>
      </c>
      <c r="F70" s="56">
        <f>12*ROUNDDOWN(C70*D70*((185-E70)/100),2)</f>
        <v>0</v>
      </c>
      <c r="G70" s="81" t="s">
        <v>30</v>
      </c>
      <c r="H70" s="65">
        <f>'[1]★(九電)予定金額★'!M845</f>
        <v>37978</v>
      </c>
      <c r="I70" s="66"/>
      <c r="J70" s="66">
        <f t="shared" si="1"/>
        <v>0</v>
      </c>
      <c r="K70" s="56">
        <f>SUM(J70:J71,F70)</f>
        <v>0</v>
      </c>
    </row>
    <row r="71" spans="1:11" ht="17.25" customHeight="1" x14ac:dyDescent="0.15">
      <c r="A71" s="43"/>
      <c r="B71" s="67"/>
      <c r="C71" s="68"/>
      <c r="D71" s="61"/>
      <c r="E71" s="68"/>
      <c r="F71" s="61"/>
      <c r="G71" s="82" t="s">
        <v>31</v>
      </c>
      <c r="H71" s="71">
        <f>'[1]★(九電)予定金額★'!M846</f>
        <v>89181</v>
      </c>
      <c r="I71" s="60"/>
      <c r="J71" s="60">
        <f t="shared" si="1"/>
        <v>0</v>
      </c>
      <c r="K71" s="61"/>
    </row>
    <row r="72" spans="1:11" ht="17.25" customHeight="1" x14ac:dyDescent="0.15">
      <c r="A72" s="62">
        <f t="shared" ref="A72" si="30">A70+1</f>
        <v>32</v>
      </c>
      <c r="B72" s="63" t="s">
        <v>62</v>
      </c>
      <c r="C72" s="55">
        <f>'[1]★(九電)予定金額★'!B871</f>
        <v>80</v>
      </c>
      <c r="D72" s="56"/>
      <c r="E72" s="55">
        <v>100</v>
      </c>
      <c r="F72" s="56">
        <f>12*ROUNDDOWN(C72*D72*((185-E72)/100),2)</f>
        <v>0</v>
      </c>
      <c r="G72" s="81" t="s">
        <v>30</v>
      </c>
      <c r="H72" s="65">
        <f>'[1]★(九電)予定金額★'!M871</f>
        <v>27278</v>
      </c>
      <c r="I72" s="66"/>
      <c r="J72" s="66">
        <f t="shared" si="1"/>
        <v>0</v>
      </c>
      <c r="K72" s="56">
        <f>SUM(J72:J73,F72)</f>
        <v>0</v>
      </c>
    </row>
    <row r="73" spans="1:11" ht="17.25" customHeight="1" x14ac:dyDescent="0.15">
      <c r="A73" s="43"/>
      <c r="B73" s="67"/>
      <c r="C73" s="68"/>
      <c r="D73" s="61"/>
      <c r="E73" s="68"/>
      <c r="F73" s="61"/>
      <c r="G73" s="82" t="s">
        <v>31</v>
      </c>
      <c r="H73" s="71">
        <f>'[1]★(九電)予定金額★'!M872</f>
        <v>75344</v>
      </c>
      <c r="I73" s="60"/>
      <c r="J73" s="60">
        <f t="shared" si="1"/>
        <v>0</v>
      </c>
      <c r="K73" s="61"/>
    </row>
    <row r="74" spans="1:11" ht="17.25" customHeight="1" x14ac:dyDescent="0.15">
      <c r="A74" s="62">
        <f t="shared" ref="A74" si="31">A72+1</f>
        <v>33</v>
      </c>
      <c r="B74" s="63" t="s">
        <v>63</v>
      </c>
      <c r="C74" s="55">
        <f>'[1]★(九電)予定金額★'!B897</f>
        <v>63</v>
      </c>
      <c r="D74" s="56"/>
      <c r="E74" s="55">
        <v>100</v>
      </c>
      <c r="F74" s="56">
        <f>12*ROUNDDOWN(C74*D74*((185-E74)/100),2)</f>
        <v>0</v>
      </c>
      <c r="G74" s="81" t="s">
        <v>30</v>
      </c>
      <c r="H74" s="65">
        <f>'[1]★(九電)予定金額★'!M897</f>
        <v>22943</v>
      </c>
      <c r="I74" s="66"/>
      <c r="J74" s="66">
        <f t="shared" si="1"/>
        <v>0</v>
      </c>
      <c r="K74" s="56">
        <f>SUM(J74:J75,F74)</f>
        <v>0</v>
      </c>
    </row>
    <row r="75" spans="1:11" ht="17.25" customHeight="1" x14ac:dyDescent="0.15">
      <c r="A75" s="43"/>
      <c r="B75" s="67"/>
      <c r="C75" s="68"/>
      <c r="D75" s="61"/>
      <c r="E75" s="68"/>
      <c r="F75" s="61"/>
      <c r="G75" s="82" t="s">
        <v>31</v>
      </c>
      <c r="H75" s="71">
        <f>'[1]★(九電)予定金額★'!M898</f>
        <v>55178</v>
      </c>
      <c r="I75" s="60"/>
      <c r="J75" s="60">
        <f t="shared" si="1"/>
        <v>0</v>
      </c>
      <c r="K75" s="61"/>
    </row>
    <row r="76" spans="1:11" ht="17.25" customHeight="1" x14ac:dyDescent="0.15">
      <c r="A76" s="62">
        <f t="shared" ref="A76" si="32">A74+1</f>
        <v>34</v>
      </c>
      <c r="B76" s="63" t="s">
        <v>64</v>
      </c>
      <c r="C76" s="55">
        <f>'[1]★(九電)予定金額★'!B923</f>
        <v>178</v>
      </c>
      <c r="D76" s="56"/>
      <c r="E76" s="55">
        <v>100</v>
      </c>
      <c r="F76" s="56">
        <f>12*ROUNDDOWN(C76*D76*((185-E76)/100),2)</f>
        <v>0</v>
      </c>
      <c r="G76" s="81" t="s">
        <v>30</v>
      </c>
      <c r="H76" s="65">
        <f>'[1]★(九電)予定金額★'!M923</f>
        <v>75527</v>
      </c>
      <c r="I76" s="66"/>
      <c r="J76" s="66">
        <f t="shared" si="1"/>
        <v>0</v>
      </c>
      <c r="K76" s="56">
        <f>SUM(J76:J77,F76)</f>
        <v>0</v>
      </c>
    </row>
    <row r="77" spans="1:11" ht="17.25" customHeight="1" x14ac:dyDescent="0.15">
      <c r="A77" s="43"/>
      <c r="B77" s="67"/>
      <c r="C77" s="68"/>
      <c r="D77" s="61"/>
      <c r="E77" s="68"/>
      <c r="F77" s="61"/>
      <c r="G77" s="82" t="s">
        <v>31</v>
      </c>
      <c r="H77" s="71">
        <f>'[1]★(九電)予定金額★'!M924</f>
        <v>165931</v>
      </c>
      <c r="I77" s="60"/>
      <c r="J77" s="60">
        <f t="shared" si="1"/>
        <v>0</v>
      </c>
      <c r="K77" s="61"/>
    </row>
    <row r="78" spans="1:11" ht="17.25" customHeight="1" x14ac:dyDescent="0.15">
      <c r="A78" s="62">
        <f t="shared" ref="A78" si="33">A76+1</f>
        <v>35</v>
      </c>
      <c r="B78" s="63" t="s">
        <v>65</v>
      </c>
      <c r="C78" s="55">
        <f>'[1]★(九電)予定金額★'!B949</f>
        <v>84</v>
      </c>
      <c r="D78" s="56"/>
      <c r="E78" s="55">
        <v>100</v>
      </c>
      <c r="F78" s="56">
        <f>12*ROUNDDOWN(C78*D78*((185-E78)/100),2)</f>
        <v>0</v>
      </c>
      <c r="G78" s="81" t="s">
        <v>30</v>
      </c>
      <c r="H78" s="65">
        <f>'[1]★(九電)予定金額★'!M949</f>
        <v>26991</v>
      </c>
      <c r="I78" s="66"/>
      <c r="J78" s="66">
        <f t="shared" ref="J78:J133" si="34">ROUNDDOWN(H78*I78,2)</f>
        <v>0</v>
      </c>
      <c r="K78" s="56">
        <f>SUM(J78:J79,F78)</f>
        <v>0</v>
      </c>
    </row>
    <row r="79" spans="1:11" ht="17.25" customHeight="1" x14ac:dyDescent="0.15">
      <c r="A79" s="43"/>
      <c r="B79" s="67"/>
      <c r="C79" s="68"/>
      <c r="D79" s="61"/>
      <c r="E79" s="68"/>
      <c r="F79" s="61"/>
      <c r="G79" s="82" t="s">
        <v>31</v>
      </c>
      <c r="H79" s="71">
        <f>'[1]★(九電)予定金額★'!M950</f>
        <v>62958</v>
      </c>
      <c r="I79" s="60"/>
      <c r="J79" s="60">
        <f t="shared" si="34"/>
        <v>0</v>
      </c>
      <c r="K79" s="61"/>
    </row>
    <row r="80" spans="1:11" ht="17.25" customHeight="1" x14ac:dyDescent="0.15">
      <c r="A80" s="62">
        <f t="shared" ref="A80" si="35">A78+1</f>
        <v>36</v>
      </c>
      <c r="B80" s="63" t="s">
        <v>66</v>
      </c>
      <c r="C80" s="55">
        <f>'[1]★(九電)予定金額★'!B975</f>
        <v>67</v>
      </c>
      <c r="D80" s="56"/>
      <c r="E80" s="55">
        <v>100</v>
      </c>
      <c r="F80" s="56">
        <f>12*ROUNDDOWN(C80*D80*((185-E80)/100),2)</f>
        <v>0</v>
      </c>
      <c r="G80" s="81" t="s">
        <v>30</v>
      </c>
      <c r="H80" s="65">
        <f>'[1]★(九電)予定金額★'!M975</f>
        <v>21080</v>
      </c>
      <c r="I80" s="66"/>
      <c r="J80" s="66">
        <f t="shared" si="34"/>
        <v>0</v>
      </c>
      <c r="K80" s="56">
        <f>SUM(J80:J81,F80)</f>
        <v>0</v>
      </c>
    </row>
    <row r="81" spans="1:11" ht="17.25" customHeight="1" x14ac:dyDescent="0.15">
      <c r="A81" s="43"/>
      <c r="B81" s="67"/>
      <c r="C81" s="68"/>
      <c r="D81" s="61"/>
      <c r="E81" s="68"/>
      <c r="F81" s="61"/>
      <c r="G81" s="82" t="s">
        <v>31</v>
      </c>
      <c r="H81" s="71">
        <f>'[1]★(九電)予定金額★'!M976</f>
        <v>54703</v>
      </c>
      <c r="I81" s="60"/>
      <c r="J81" s="60">
        <f t="shared" si="34"/>
        <v>0</v>
      </c>
      <c r="K81" s="61"/>
    </row>
    <row r="82" spans="1:11" ht="17.25" customHeight="1" x14ac:dyDescent="0.15">
      <c r="A82" s="62">
        <f t="shared" ref="A82" si="36">A80+1</f>
        <v>37</v>
      </c>
      <c r="B82" s="63" t="s">
        <v>67</v>
      </c>
      <c r="C82" s="55">
        <f>'[1]★(九電)予定金額★'!B1001</f>
        <v>121</v>
      </c>
      <c r="D82" s="56"/>
      <c r="E82" s="55">
        <v>100</v>
      </c>
      <c r="F82" s="56">
        <f>12*ROUNDDOWN(C82*D82*((185-E82)/100),2)</f>
        <v>0</v>
      </c>
      <c r="G82" s="81" t="s">
        <v>30</v>
      </c>
      <c r="H82" s="65">
        <f>'[1]★(九電)予定金額★'!M1001</f>
        <v>43740</v>
      </c>
      <c r="I82" s="66"/>
      <c r="J82" s="66">
        <f t="shared" si="34"/>
        <v>0</v>
      </c>
      <c r="K82" s="56">
        <f>SUM(J82:J83,F82)</f>
        <v>0</v>
      </c>
    </row>
    <row r="83" spans="1:11" ht="17.25" customHeight="1" x14ac:dyDescent="0.15">
      <c r="A83" s="43"/>
      <c r="B83" s="67"/>
      <c r="C83" s="68"/>
      <c r="D83" s="61"/>
      <c r="E83" s="68"/>
      <c r="F83" s="61"/>
      <c r="G83" s="82" t="s">
        <v>31</v>
      </c>
      <c r="H83" s="71">
        <f>'[1]★(九電)予定金額★'!M1002</f>
        <v>106585</v>
      </c>
      <c r="I83" s="60"/>
      <c r="J83" s="60">
        <f t="shared" si="34"/>
        <v>0</v>
      </c>
      <c r="K83" s="61"/>
    </row>
    <row r="84" spans="1:11" ht="17.25" customHeight="1" x14ac:dyDescent="0.15">
      <c r="A84" s="62">
        <f t="shared" ref="A84" si="37">A82+1</f>
        <v>38</v>
      </c>
      <c r="B84" s="63" t="s">
        <v>68</v>
      </c>
      <c r="C84" s="55">
        <f>'[1]★(九電)予定金額★'!B1105</f>
        <v>100</v>
      </c>
      <c r="D84" s="56"/>
      <c r="E84" s="55">
        <v>100</v>
      </c>
      <c r="F84" s="56">
        <f>12*ROUNDDOWN(C84*D84*((185-E84)/100),2)</f>
        <v>0</v>
      </c>
      <c r="G84" s="81" t="s">
        <v>30</v>
      </c>
      <c r="H84" s="65">
        <f>'[1]★(九電)予定金額★'!M1105</f>
        <v>39602</v>
      </c>
      <c r="I84" s="66"/>
      <c r="J84" s="66">
        <f t="shared" si="34"/>
        <v>0</v>
      </c>
      <c r="K84" s="56">
        <f>SUM(J84:J85,F84)</f>
        <v>0</v>
      </c>
    </row>
    <row r="85" spans="1:11" ht="17.25" customHeight="1" x14ac:dyDescent="0.15">
      <c r="A85" s="43"/>
      <c r="B85" s="67"/>
      <c r="C85" s="68"/>
      <c r="D85" s="61"/>
      <c r="E85" s="68"/>
      <c r="F85" s="61"/>
      <c r="G85" s="82" t="s">
        <v>31</v>
      </c>
      <c r="H85" s="71">
        <f>'[1]★(九電)予定金額★'!M1106</f>
        <v>95014</v>
      </c>
      <c r="I85" s="60"/>
      <c r="J85" s="60">
        <f t="shared" si="34"/>
        <v>0</v>
      </c>
      <c r="K85" s="61"/>
    </row>
    <row r="86" spans="1:11" ht="17.25" customHeight="1" x14ac:dyDescent="0.15">
      <c r="A86" s="62">
        <f t="shared" ref="A86" si="38">A84+1</f>
        <v>39</v>
      </c>
      <c r="B86" s="63" t="s">
        <v>69</v>
      </c>
      <c r="C86" s="55">
        <f>'[1]★(九電)予定金額★'!B1131</f>
        <v>106</v>
      </c>
      <c r="D86" s="56"/>
      <c r="E86" s="55">
        <v>100</v>
      </c>
      <c r="F86" s="56">
        <f>12*ROUNDDOWN(C86*D86*((185-E86)/100),2)</f>
        <v>0</v>
      </c>
      <c r="G86" s="81" t="s">
        <v>30</v>
      </c>
      <c r="H86" s="65">
        <f>'[1]★(九電)予定金額★'!M1131</f>
        <v>45865</v>
      </c>
      <c r="I86" s="66"/>
      <c r="J86" s="66">
        <f t="shared" si="34"/>
        <v>0</v>
      </c>
      <c r="K86" s="56">
        <f>SUM(J86:J87,F86)</f>
        <v>0</v>
      </c>
    </row>
    <row r="87" spans="1:11" ht="17.25" customHeight="1" x14ac:dyDescent="0.15">
      <c r="A87" s="43"/>
      <c r="B87" s="67"/>
      <c r="C87" s="68"/>
      <c r="D87" s="61"/>
      <c r="E87" s="68"/>
      <c r="F87" s="61"/>
      <c r="G87" s="82" t="s">
        <v>31</v>
      </c>
      <c r="H87" s="71">
        <f>'[1]★(九電)予定金額★'!M1132</f>
        <v>104804</v>
      </c>
      <c r="I87" s="60"/>
      <c r="J87" s="60">
        <f t="shared" si="34"/>
        <v>0</v>
      </c>
      <c r="K87" s="61"/>
    </row>
    <row r="88" spans="1:11" ht="17.25" customHeight="1" x14ac:dyDescent="0.15">
      <c r="A88" s="62">
        <f t="shared" ref="A88" si="39">A86+1</f>
        <v>40</v>
      </c>
      <c r="B88" s="63" t="s">
        <v>70</v>
      </c>
      <c r="C88" s="55">
        <f>'[1]★(九電)予定金額★'!B1157</f>
        <v>134</v>
      </c>
      <c r="D88" s="56"/>
      <c r="E88" s="55">
        <v>100</v>
      </c>
      <c r="F88" s="56">
        <f>12*ROUNDDOWN(C88*D88*((185-E88)/100),2)</f>
        <v>0</v>
      </c>
      <c r="G88" s="64" t="s">
        <v>30</v>
      </c>
      <c r="H88" s="77">
        <f>'[1]★(九電)予定金額★'!M1157</f>
        <v>44695</v>
      </c>
      <c r="I88" s="66"/>
      <c r="J88" s="66">
        <f t="shared" si="34"/>
        <v>0</v>
      </c>
      <c r="K88" s="56">
        <f>SUM(J88:J89,F88)</f>
        <v>0</v>
      </c>
    </row>
    <row r="89" spans="1:11" ht="17.25" customHeight="1" x14ac:dyDescent="0.15">
      <c r="A89" s="43"/>
      <c r="B89" s="67"/>
      <c r="C89" s="68"/>
      <c r="D89" s="61"/>
      <c r="E89" s="68"/>
      <c r="F89" s="61"/>
      <c r="G89" s="80" t="s">
        <v>31</v>
      </c>
      <c r="H89" s="71">
        <f>'[1]★(九電)予定金額★'!M1158</f>
        <v>97706</v>
      </c>
      <c r="I89" s="60"/>
      <c r="J89" s="60">
        <f t="shared" si="34"/>
        <v>0</v>
      </c>
      <c r="K89" s="61"/>
    </row>
    <row r="90" spans="1:11" ht="17.25" customHeight="1" x14ac:dyDescent="0.15">
      <c r="A90" s="62">
        <f t="shared" ref="A90" si="40">A88+1</f>
        <v>41</v>
      </c>
      <c r="B90" s="63" t="s">
        <v>71</v>
      </c>
      <c r="C90" s="55">
        <f>'[1]★(九電)予定金額★'!B1183</f>
        <v>177</v>
      </c>
      <c r="D90" s="56"/>
      <c r="E90" s="55">
        <v>100</v>
      </c>
      <c r="F90" s="56">
        <f>12*ROUNDDOWN(C90*D90*((185-E90)/100),2)</f>
        <v>0</v>
      </c>
      <c r="G90" s="83" t="s">
        <v>30</v>
      </c>
      <c r="H90" s="65">
        <f>'[1]★(九電)予定金額★'!M1183</f>
        <v>74143</v>
      </c>
      <c r="I90" s="51"/>
      <c r="J90" s="66">
        <f t="shared" si="34"/>
        <v>0</v>
      </c>
      <c r="K90" s="56">
        <f>SUM(J90:J91,F90)</f>
        <v>0</v>
      </c>
    </row>
    <row r="91" spans="1:11" ht="17.25" customHeight="1" x14ac:dyDescent="0.15">
      <c r="A91" s="43"/>
      <c r="B91" s="67"/>
      <c r="C91" s="68"/>
      <c r="D91" s="61"/>
      <c r="E91" s="68"/>
      <c r="F91" s="61"/>
      <c r="G91" s="82" t="s">
        <v>31</v>
      </c>
      <c r="H91" s="71">
        <f>'[1]★(九電)予定金額★'!M1184</f>
        <v>140070</v>
      </c>
      <c r="I91" s="60"/>
      <c r="J91" s="60">
        <f t="shared" si="34"/>
        <v>0</v>
      </c>
      <c r="K91" s="61"/>
    </row>
    <row r="92" spans="1:11" ht="17.25" customHeight="1" x14ac:dyDescent="0.15">
      <c r="A92" s="62">
        <f t="shared" ref="A92" si="41">A90+1</f>
        <v>42</v>
      </c>
      <c r="B92" s="63" t="s">
        <v>72</v>
      </c>
      <c r="C92" s="55">
        <f>'[1]★(九電)予定金額★'!B1209</f>
        <v>179</v>
      </c>
      <c r="D92" s="56"/>
      <c r="E92" s="55">
        <v>100</v>
      </c>
      <c r="F92" s="56">
        <f>12*ROUNDDOWN(C92*D92*((185-E92)/100),2)</f>
        <v>0</v>
      </c>
      <c r="G92" s="81" t="s">
        <v>30</v>
      </c>
      <c r="H92" s="65">
        <f>'[1]★(九電)予定金額★'!M1209</f>
        <v>82906</v>
      </c>
      <c r="I92" s="66"/>
      <c r="J92" s="66">
        <f t="shared" si="34"/>
        <v>0</v>
      </c>
      <c r="K92" s="56">
        <f>SUM(J92:J93,F92)</f>
        <v>0</v>
      </c>
    </row>
    <row r="93" spans="1:11" ht="17.25" customHeight="1" x14ac:dyDescent="0.15">
      <c r="A93" s="43"/>
      <c r="B93" s="67"/>
      <c r="C93" s="68"/>
      <c r="D93" s="61"/>
      <c r="E93" s="68"/>
      <c r="F93" s="61"/>
      <c r="G93" s="82" t="s">
        <v>31</v>
      </c>
      <c r="H93" s="71">
        <f>'[1]★(九電)予定金額★'!M1210</f>
        <v>163699</v>
      </c>
      <c r="I93" s="60"/>
      <c r="J93" s="60">
        <f t="shared" si="34"/>
        <v>0</v>
      </c>
      <c r="K93" s="61"/>
    </row>
    <row r="94" spans="1:11" ht="17.25" customHeight="1" x14ac:dyDescent="0.15">
      <c r="A94" s="62">
        <f t="shared" ref="A94" si="42">A92+1</f>
        <v>43</v>
      </c>
      <c r="B94" s="63" t="s">
        <v>73</v>
      </c>
      <c r="C94" s="55">
        <f>'[1]★(九電)予定金額★'!B1235</f>
        <v>111</v>
      </c>
      <c r="D94" s="56"/>
      <c r="E94" s="55">
        <v>100</v>
      </c>
      <c r="F94" s="56">
        <f>12*ROUNDDOWN(C94*D94*((185-E94)/100),2)</f>
        <v>0</v>
      </c>
      <c r="G94" s="81" t="s">
        <v>30</v>
      </c>
      <c r="H94" s="65">
        <f>'[1]★(九電)予定金額★'!M1235</f>
        <v>39211</v>
      </c>
      <c r="I94" s="66"/>
      <c r="J94" s="66">
        <f t="shared" si="34"/>
        <v>0</v>
      </c>
      <c r="K94" s="56">
        <f>SUM(J94:J95,F94)</f>
        <v>0</v>
      </c>
    </row>
    <row r="95" spans="1:11" ht="17.25" customHeight="1" x14ac:dyDescent="0.15">
      <c r="A95" s="43"/>
      <c r="B95" s="67"/>
      <c r="C95" s="68"/>
      <c r="D95" s="61"/>
      <c r="E95" s="68"/>
      <c r="F95" s="61"/>
      <c r="G95" s="82" t="s">
        <v>31</v>
      </c>
      <c r="H95" s="71">
        <f>'[1]★(九電)予定金額★'!M1236</f>
        <v>86265</v>
      </c>
      <c r="I95" s="60"/>
      <c r="J95" s="60">
        <f t="shared" si="34"/>
        <v>0</v>
      </c>
      <c r="K95" s="61"/>
    </row>
    <row r="96" spans="1:11" ht="17.25" customHeight="1" x14ac:dyDescent="0.15">
      <c r="A96" s="62">
        <f t="shared" ref="A96" si="43">A94+1</f>
        <v>44</v>
      </c>
      <c r="B96" s="63" t="s">
        <v>74</v>
      </c>
      <c r="C96" s="55">
        <f>'[1]★(九電)予定金額★'!B1261</f>
        <v>167</v>
      </c>
      <c r="D96" s="56"/>
      <c r="E96" s="55">
        <v>100</v>
      </c>
      <c r="F96" s="56">
        <f>12*ROUNDDOWN(C96*D96*((185-E96)/100),2)</f>
        <v>0</v>
      </c>
      <c r="G96" s="81" t="s">
        <v>30</v>
      </c>
      <c r="H96" s="65">
        <f>'[1]★(九電)予定金額★'!M1261</f>
        <v>67025</v>
      </c>
      <c r="I96" s="66"/>
      <c r="J96" s="66">
        <f t="shared" si="34"/>
        <v>0</v>
      </c>
      <c r="K96" s="56">
        <f>SUM(J96:J97,F96)</f>
        <v>0</v>
      </c>
    </row>
    <row r="97" spans="1:11" ht="17.25" customHeight="1" x14ac:dyDescent="0.15">
      <c r="A97" s="43"/>
      <c r="B97" s="67"/>
      <c r="C97" s="68"/>
      <c r="D97" s="61"/>
      <c r="E97" s="68"/>
      <c r="F97" s="61"/>
      <c r="G97" s="82" t="s">
        <v>31</v>
      </c>
      <c r="H97" s="71">
        <f>'[1]★(九電)予定金額★'!M1262</f>
        <v>129837</v>
      </c>
      <c r="I97" s="60"/>
      <c r="J97" s="60">
        <f t="shared" si="34"/>
        <v>0</v>
      </c>
      <c r="K97" s="61"/>
    </row>
    <row r="98" spans="1:11" ht="17.25" customHeight="1" x14ac:dyDescent="0.15">
      <c r="A98" s="62">
        <f t="shared" ref="A98" si="44">A96+1</f>
        <v>45</v>
      </c>
      <c r="B98" s="63" t="s">
        <v>75</v>
      </c>
      <c r="C98" s="55">
        <f>'[1]★(九電)予定金額★'!B1313</f>
        <v>176</v>
      </c>
      <c r="D98" s="56"/>
      <c r="E98" s="55">
        <v>100</v>
      </c>
      <c r="F98" s="56">
        <f>12*ROUNDDOWN(C98*D98*((185-E98)/100),2)</f>
        <v>0</v>
      </c>
      <c r="G98" s="81" t="s">
        <v>30</v>
      </c>
      <c r="H98" s="65">
        <f>'[1]★(九電)予定金額★'!M1313</f>
        <v>86674</v>
      </c>
      <c r="I98" s="66"/>
      <c r="J98" s="66">
        <f t="shared" si="34"/>
        <v>0</v>
      </c>
      <c r="K98" s="56">
        <f>SUM(J98:J99,F98)</f>
        <v>0</v>
      </c>
    </row>
    <row r="99" spans="1:11" ht="17.25" customHeight="1" x14ac:dyDescent="0.15">
      <c r="A99" s="43"/>
      <c r="B99" s="67"/>
      <c r="C99" s="68"/>
      <c r="D99" s="61"/>
      <c r="E99" s="68"/>
      <c r="F99" s="61"/>
      <c r="G99" s="82" t="s">
        <v>31</v>
      </c>
      <c r="H99" s="71">
        <f>'[1]★(九電)予定金額★'!M1314</f>
        <v>160474</v>
      </c>
      <c r="I99" s="60"/>
      <c r="J99" s="60">
        <f t="shared" si="34"/>
        <v>0</v>
      </c>
      <c r="K99" s="61"/>
    </row>
    <row r="100" spans="1:11" ht="17.25" customHeight="1" x14ac:dyDescent="0.15">
      <c r="A100" s="62">
        <f t="shared" ref="A100" si="45">A98+1</f>
        <v>46</v>
      </c>
      <c r="B100" s="63" t="s">
        <v>76</v>
      </c>
      <c r="C100" s="55">
        <f>'[1]★(九電)予定金額★'!B1339</f>
        <v>167</v>
      </c>
      <c r="D100" s="56"/>
      <c r="E100" s="55">
        <v>100</v>
      </c>
      <c r="F100" s="56">
        <f>12*ROUNDDOWN(C100*D100*((185-E100)/100),2)</f>
        <v>0</v>
      </c>
      <c r="G100" s="81" t="s">
        <v>30</v>
      </c>
      <c r="H100" s="65">
        <f>'[1]★(九電)予定金額★'!M1339</f>
        <v>59120</v>
      </c>
      <c r="I100" s="66"/>
      <c r="J100" s="66">
        <f t="shared" si="34"/>
        <v>0</v>
      </c>
      <c r="K100" s="56">
        <f>SUM(J100:J101,F100)</f>
        <v>0</v>
      </c>
    </row>
    <row r="101" spans="1:11" ht="17.25" customHeight="1" x14ac:dyDescent="0.15">
      <c r="A101" s="43"/>
      <c r="B101" s="67"/>
      <c r="C101" s="68"/>
      <c r="D101" s="61"/>
      <c r="E101" s="68"/>
      <c r="F101" s="61"/>
      <c r="G101" s="82" t="s">
        <v>31</v>
      </c>
      <c r="H101" s="71">
        <f>'[1]★(九電)予定金額★'!M1340</f>
        <v>103530</v>
      </c>
      <c r="I101" s="60"/>
      <c r="J101" s="60">
        <f t="shared" si="34"/>
        <v>0</v>
      </c>
      <c r="K101" s="61"/>
    </row>
    <row r="102" spans="1:11" ht="17.25" customHeight="1" x14ac:dyDescent="0.15">
      <c r="A102" s="62">
        <f t="shared" ref="A102" si="46">A100+1</f>
        <v>47</v>
      </c>
      <c r="B102" s="63" t="s">
        <v>77</v>
      </c>
      <c r="C102" s="55">
        <f>'[1]★(九電)予定金額★'!B1365</f>
        <v>112</v>
      </c>
      <c r="D102" s="56"/>
      <c r="E102" s="55">
        <v>100</v>
      </c>
      <c r="F102" s="56">
        <f>12*ROUNDDOWN(C102*D102*((185-E102)/100),2)</f>
        <v>0</v>
      </c>
      <c r="G102" s="81" t="s">
        <v>30</v>
      </c>
      <c r="H102" s="65">
        <f>'[1]★(九電)予定金額★'!M1365</f>
        <v>46152</v>
      </c>
      <c r="I102" s="66"/>
      <c r="J102" s="66">
        <f t="shared" si="34"/>
        <v>0</v>
      </c>
      <c r="K102" s="56">
        <f>SUM(J102:J103,F102)</f>
        <v>0</v>
      </c>
    </row>
    <row r="103" spans="1:11" ht="17.25" customHeight="1" x14ac:dyDescent="0.15">
      <c r="A103" s="43"/>
      <c r="B103" s="67"/>
      <c r="C103" s="68"/>
      <c r="D103" s="61"/>
      <c r="E103" s="68"/>
      <c r="F103" s="61"/>
      <c r="G103" s="82" t="s">
        <v>31</v>
      </c>
      <c r="H103" s="71">
        <f>'[1]★(九電)予定金額★'!M1366</f>
        <v>73777</v>
      </c>
      <c r="I103" s="60"/>
      <c r="J103" s="60">
        <f t="shared" si="34"/>
        <v>0</v>
      </c>
      <c r="K103" s="61"/>
    </row>
    <row r="104" spans="1:11" ht="17.25" customHeight="1" x14ac:dyDescent="0.15">
      <c r="A104" s="62">
        <f t="shared" ref="A104" si="47">A102+1</f>
        <v>48</v>
      </c>
      <c r="B104" s="63" t="s">
        <v>78</v>
      </c>
      <c r="C104" s="55">
        <f>'[1]★(九電)予定金額★'!B1391</f>
        <v>161</v>
      </c>
      <c r="D104" s="56"/>
      <c r="E104" s="55">
        <v>100</v>
      </c>
      <c r="F104" s="56">
        <f>12*ROUNDDOWN(C104*D104*((185-E104)/100),2)</f>
        <v>0</v>
      </c>
      <c r="G104" s="81" t="s">
        <v>30</v>
      </c>
      <c r="H104" s="65">
        <f>'[1]★(九電)予定金額★'!M1391</f>
        <v>62997</v>
      </c>
      <c r="I104" s="66"/>
      <c r="J104" s="66">
        <f t="shared" si="34"/>
        <v>0</v>
      </c>
      <c r="K104" s="56">
        <f>SUM(J104:J105,F104)</f>
        <v>0</v>
      </c>
    </row>
    <row r="105" spans="1:11" ht="17.25" customHeight="1" x14ac:dyDescent="0.15">
      <c r="A105" s="43"/>
      <c r="B105" s="67"/>
      <c r="C105" s="68"/>
      <c r="D105" s="61"/>
      <c r="E105" s="68"/>
      <c r="F105" s="61"/>
      <c r="G105" s="82" t="s">
        <v>31</v>
      </c>
      <c r="H105" s="71">
        <f>'[1]★(九電)予定金額★'!M1392</f>
        <v>122588</v>
      </c>
      <c r="I105" s="60"/>
      <c r="J105" s="60">
        <f t="shared" si="34"/>
        <v>0</v>
      </c>
      <c r="K105" s="61"/>
    </row>
    <row r="106" spans="1:11" ht="17.25" customHeight="1" x14ac:dyDescent="0.15">
      <c r="A106" s="62">
        <f t="shared" ref="A106" si="48">A104+1</f>
        <v>49</v>
      </c>
      <c r="B106" s="63" t="s">
        <v>79</v>
      </c>
      <c r="C106" s="55">
        <f>'[1]★(九電)予定金額★'!B1417</f>
        <v>145</v>
      </c>
      <c r="D106" s="56"/>
      <c r="E106" s="55">
        <v>100</v>
      </c>
      <c r="F106" s="56">
        <f>12*ROUNDDOWN(C106*D106*((185-E106)/100),2)</f>
        <v>0</v>
      </c>
      <c r="G106" s="81" t="s">
        <v>30</v>
      </c>
      <c r="H106" s="65">
        <f>'[1]★(九電)予定金額★'!M1417</f>
        <v>85929</v>
      </c>
      <c r="I106" s="66"/>
      <c r="J106" s="66">
        <f t="shared" si="34"/>
        <v>0</v>
      </c>
      <c r="K106" s="56">
        <f>SUM(J106:J107,F106)</f>
        <v>0</v>
      </c>
    </row>
    <row r="107" spans="1:11" ht="17.25" customHeight="1" x14ac:dyDescent="0.15">
      <c r="A107" s="43"/>
      <c r="B107" s="67"/>
      <c r="C107" s="68"/>
      <c r="D107" s="61"/>
      <c r="E107" s="68"/>
      <c r="F107" s="61"/>
      <c r="G107" s="82" t="s">
        <v>31</v>
      </c>
      <c r="H107" s="71">
        <f>'[1]★(九電)予定金額★'!M1418</f>
        <v>168072</v>
      </c>
      <c r="I107" s="60"/>
      <c r="J107" s="60">
        <f t="shared" si="34"/>
        <v>0</v>
      </c>
      <c r="K107" s="61"/>
    </row>
    <row r="108" spans="1:11" ht="17.25" customHeight="1" x14ac:dyDescent="0.15">
      <c r="A108" s="62">
        <f t="shared" ref="A108" si="49">A106+1</f>
        <v>50</v>
      </c>
      <c r="B108" s="63" t="s">
        <v>80</v>
      </c>
      <c r="C108" s="55">
        <f>'[1]★(九電)予定金額★'!B1443</f>
        <v>179</v>
      </c>
      <c r="D108" s="56"/>
      <c r="E108" s="55">
        <v>100</v>
      </c>
      <c r="F108" s="56">
        <f>12*ROUNDDOWN(C108*D108*((185-E108)/100),2)</f>
        <v>0</v>
      </c>
      <c r="G108" s="81" t="s">
        <v>30</v>
      </c>
      <c r="H108" s="65">
        <f>'[1]★(九電)予定金額★'!M1443</f>
        <v>65890</v>
      </c>
      <c r="I108" s="66"/>
      <c r="J108" s="66">
        <f t="shared" si="34"/>
        <v>0</v>
      </c>
      <c r="K108" s="56">
        <f>SUM(J108:J109,F108)</f>
        <v>0</v>
      </c>
    </row>
    <row r="109" spans="1:11" ht="17.25" customHeight="1" x14ac:dyDescent="0.15">
      <c r="A109" s="43"/>
      <c r="B109" s="67"/>
      <c r="C109" s="68"/>
      <c r="D109" s="61"/>
      <c r="E109" s="68"/>
      <c r="F109" s="61"/>
      <c r="G109" s="82" t="s">
        <v>31</v>
      </c>
      <c r="H109" s="71">
        <f>'[1]★(九電)予定金額★'!M1444</f>
        <v>144832</v>
      </c>
      <c r="I109" s="60"/>
      <c r="J109" s="60">
        <f t="shared" si="34"/>
        <v>0</v>
      </c>
      <c r="K109" s="61"/>
    </row>
    <row r="110" spans="1:11" ht="17.25" customHeight="1" x14ac:dyDescent="0.15">
      <c r="A110" s="62">
        <f t="shared" ref="A110" si="50">A108+1</f>
        <v>51</v>
      </c>
      <c r="B110" s="63" t="s">
        <v>81</v>
      </c>
      <c r="C110" s="55">
        <f>'[1]★(九電)予定金額★'!B1469</f>
        <v>133</v>
      </c>
      <c r="D110" s="56"/>
      <c r="E110" s="55">
        <v>100</v>
      </c>
      <c r="F110" s="56">
        <f>12*ROUNDDOWN(C110*D110*((185-E110)/100),2)</f>
        <v>0</v>
      </c>
      <c r="G110" s="81" t="s">
        <v>30</v>
      </c>
      <c r="H110" s="65">
        <f>'[1]★(九電)予定金額★'!M1469</f>
        <v>56518</v>
      </c>
      <c r="I110" s="66"/>
      <c r="J110" s="66">
        <f t="shared" si="34"/>
        <v>0</v>
      </c>
      <c r="K110" s="56">
        <f>SUM(J110:J111,F110)</f>
        <v>0</v>
      </c>
    </row>
    <row r="111" spans="1:11" ht="17.25" customHeight="1" x14ac:dyDescent="0.15">
      <c r="A111" s="43"/>
      <c r="B111" s="67"/>
      <c r="C111" s="68"/>
      <c r="D111" s="61"/>
      <c r="E111" s="68"/>
      <c r="F111" s="61"/>
      <c r="G111" s="82" t="s">
        <v>31</v>
      </c>
      <c r="H111" s="71">
        <f>'[1]★(九電)予定金額★'!M1470</f>
        <v>112971</v>
      </c>
      <c r="I111" s="60"/>
      <c r="J111" s="60">
        <f t="shared" si="34"/>
        <v>0</v>
      </c>
      <c r="K111" s="61"/>
    </row>
    <row r="112" spans="1:11" ht="17.25" customHeight="1" x14ac:dyDescent="0.15">
      <c r="A112" s="62">
        <f t="shared" ref="A112" si="51">A110+1</f>
        <v>52</v>
      </c>
      <c r="B112" s="63" t="s">
        <v>82</v>
      </c>
      <c r="C112" s="55">
        <f>'[1]★(九電)予定金額★'!B1495</f>
        <v>122</v>
      </c>
      <c r="D112" s="56"/>
      <c r="E112" s="55">
        <v>100</v>
      </c>
      <c r="F112" s="56">
        <f>12*ROUNDDOWN(C112*D112*((185-E112)/100),2)</f>
        <v>0</v>
      </c>
      <c r="G112" s="81" t="s">
        <v>30</v>
      </c>
      <c r="H112" s="65">
        <f>'[1]★(九電)予定金額★'!M1495</f>
        <v>40295</v>
      </c>
      <c r="I112" s="66"/>
      <c r="J112" s="66">
        <f t="shared" si="34"/>
        <v>0</v>
      </c>
      <c r="K112" s="56">
        <f>SUM(J112:J113,F112)</f>
        <v>0</v>
      </c>
    </row>
    <row r="113" spans="1:11" ht="17.25" customHeight="1" x14ac:dyDescent="0.15">
      <c r="A113" s="43"/>
      <c r="B113" s="67"/>
      <c r="C113" s="68"/>
      <c r="D113" s="61"/>
      <c r="E113" s="68"/>
      <c r="F113" s="61"/>
      <c r="G113" s="82" t="s">
        <v>31</v>
      </c>
      <c r="H113" s="71">
        <f>'[1]★(九電)予定金額★'!M1496</f>
        <v>88376</v>
      </c>
      <c r="I113" s="60"/>
      <c r="J113" s="60">
        <f t="shared" si="34"/>
        <v>0</v>
      </c>
      <c r="K113" s="61"/>
    </row>
    <row r="114" spans="1:11" ht="17.25" customHeight="1" x14ac:dyDescent="0.15">
      <c r="A114" s="62">
        <f t="shared" ref="A114" si="52">A112+1</f>
        <v>53</v>
      </c>
      <c r="B114" s="63" t="s">
        <v>83</v>
      </c>
      <c r="C114" s="55">
        <f>'[1]★(九電)予定金額★'!B1521</f>
        <v>196</v>
      </c>
      <c r="D114" s="56"/>
      <c r="E114" s="55">
        <v>100</v>
      </c>
      <c r="F114" s="56">
        <f>12*ROUNDDOWN(C114*D114*((185-E114)/100),2)</f>
        <v>0</v>
      </c>
      <c r="G114" s="64" t="s">
        <v>30</v>
      </c>
      <c r="H114" s="77">
        <f>'[1]★(九電)予定金額★'!M1521</f>
        <v>83284</v>
      </c>
      <c r="I114" s="66"/>
      <c r="J114" s="66">
        <f t="shared" si="34"/>
        <v>0</v>
      </c>
      <c r="K114" s="56">
        <f>SUM(J114:J115,F114)</f>
        <v>0</v>
      </c>
    </row>
    <row r="115" spans="1:11" ht="17.25" customHeight="1" x14ac:dyDescent="0.15">
      <c r="A115" s="43"/>
      <c r="B115" s="67"/>
      <c r="C115" s="68"/>
      <c r="D115" s="61"/>
      <c r="E115" s="68"/>
      <c r="F115" s="61"/>
      <c r="G115" s="80" t="s">
        <v>31</v>
      </c>
      <c r="H115" s="71">
        <f>'[1]★(九電)予定金額★'!M1522</f>
        <v>173382</v>
      </c>
      <c r="I115" s="60"/>
      <c r="J115" s="60">
        <f t="shared" si="34"/>
        <v>0</v>
      </c>
      <c r="K115" s="61"/>
    </row>
    <row r="116" spans="1:11" ht="17.25" customHeight="1" x14ac:dyDescent="0.15">
      <c r="A116" s="62">
        <f t="shared" ref="A116" si="53">A114+1</f>
        <v>54</v>
      </c>
      <c r="B116" s="63" t="s">
        <v>84</v>
      </c>
      <c r="C116" s="55">
        <f>'[1]★(九電)予定金額★'!B1547</f>
        <v>173</v>
      </c>
      <c r="D116" s="56"/>
      <c r="E116" s="55">
        <v>100</v>
      </c>
      <c r="F116" s="56">
        <f>12*ROUNDDOWN(C116*D116*((185-E116)/100),2)</f>
        <v>0</v>
      </c>
      <c r="G116" s="83" t="s">
        <v>30</v>
      </c>
      <c r="H116" s="65">
        <f>'[1]★(九電)予定金額★'!M1547</f>
        <v>73658</v>
      </c>
      <c r="I116" s="51"/>
      <c r="J116" s="66">
        <f t="shared" si="34"/>
        <v>0</v>
      </c>
      <c r="K116" s="56">
        <f>SUM(J116:J117,F116)</f>
        <v>0</v>
      </c>
    </row>
    <row r="117" spans="1:11" ht="17.25" customHeight="1" x14ac:dyDescent="0.15">
      <c r="A117" s="43"/>
      <c r="B117" s="67"/>
      <c r="C117" s="68"/>
      <c r="D117" s="61"/>
      <c r="E117" s="68"/>
      <c r="F117" s="61"/>
      <c r="G117" s="82" t="s">
        <v>31</v>
      </c>
      <c r="H117" s="71">
        <f>'[1]★(九電)予定金額★'!M1548</f>
        <v>136804</v>
      </c>
      <c r="I117" s="60"/>
      <c r="J117" s="60">
        <f t="shared" si="34"/>
        <v>0</v>
      </c>
      <c r="K117" s="61"/>
    </row>
    <row r="118" spans="1:11" ht="17.25" customHeight="1" x14ac:dyDescent="0.15">
      <c r="A118" s="62">
        <f t="shared" ref="A118" si="54">A116+1</f>
        <v>55</v>
      </c>
      <c r="B118" s="63" t="s">
        <v>85</v>
      </c>
      <c r="C118" s="55">
        <f>'[1]★(九電)予定金額★'!B1573</f>
        <v>241</v>
      </c>
      <c r="D118" s="56"/>
      <c r="E118" s="55">
        <v>100</v>
      </c>
      <c r="F118" s="56">
        <f>12*ROUNDDOWN(C118*D118*((185-E118)/100),2)</f>
        <v>0</v>
      </c>
      <c r="G118" s="81" t="s">
        <v>30</v>
      </c>
      <c r="H118" s="65">
        <f>'[1]★(九電)予定金額★'!M1573</f>
        <v>108314</v>
      </c>
      <c r="I118" s="66"/>
      <c r="J118" s="66">
        <f t="shared" si="34"/>
        <v>0</v>
      </c>
      <c r="K118" s="56">
        <f>SUM(J118:J119,F118)</f>
        <v>0</v>
      </c>
    </row>
    <row r="119" spans="1:11" ht="17.25" customHeight="1" x14ac:dyDescent="0.15">
      <c r="A119" s="43"/>
      <c r="B119" s="67"/>
      <c r="C119" s="68"/>
      <c r="D119" s="61"/>
      <c r="E119" s="68"/>
      <c r="F119" s="61"/>
      <c r="G119" s="82" t="s">
        <v>31</v>
      </c>
      <c r="H119" s="71">
        <f>'[1]★(九電)予定金額★'!M1574</f>
        <v>237995</v>
      </c>
      <c r="I119" s="60"/>
      <c r="J119" s="60">
        <f t="shared" si="34"/>
        <v>0</v>
      </c>
      <c r="K119" s="61"/>
    </row>
    <row r="120" spans="1:11" ht="17.25" customHeight="1" x14ac:dyDescent="0.15">
      <c r="A120" s="62">
        <f t="shared" ref="A120" si="55">A118+1</f>
        <v>56</v>
      </c>
      <c r="B120" s="63" t="s">
        <v>86</v>
      </c>
      <c r="C120" s="55">
        <f>'[1]★(九電)予定金額★'!B1599</f>
        <v>160</v>
      </c>
      <c r="D120" s="56"/>
      <c r="E120" s="55">
        <v>100</v>
      </c>
      <c r="F120" s="56">
        <f>12*ROUNDDOWN(C120*D120*((185-E120)/100),2)</f>
        <v>0</v>
      </c>
      <c r="G120" s="81" t="s">
        <v>30</v>
      </c>
      <c r="H120" s="65">
        <f>'[1]★(九電)予定金額★'!M1599</f>
        <v>63911</v>
      </c>
      <c r="I120" s="66"/>
      <c r="J120" s="66">
        <f t="shared" si="34"/>
        <v>0</v>
      </c>
      <c r="K120" s="56">
        <f>SUM(J120:J121,F120)</f>
        <v>0</v>
      </c>
    </row>
    <row r="121" spans="1:11" ht="17.25" customHeight="1" x14ac:dyDescent="0.15">
      <c r="A121" s="43"/>
      <c r="B121" s="67"/>
      <c r="C121" s="68"/>
      <c r="D121" s="61"/>
      <c r="E121" s="68"/>
      <c r="F121" s="61"/>
      <c r="G121" s="82" t="s">
        <v>31</v>
      </c>
      <c r="H121" s="71">
        <f>'[1]★(九電)予定金額★'!M1600</f>
        <v>122076</v>
      </c>
      <c r="I121" s="60"/>
      <c r="J121" s="60">
        <f t="shared" si="34"/>
        <v>0</v>
      </c>
      <c r="K121" s="61"/>
    </row>
    <row r="122" spans="1:11" ht="17.25" customHeight="1" x14ac:dyDescent="0.15">
      <c r="A122" s="62">
        <f t="shared" ref="A122" si="56">A120+1</f>
        <v>57</v>
      </c>
      <c r="B122" s="63" t="s">
        <v>87</v>
      </c>
      <c r="C122" s="55">
        <f>'[1]★(九電)予定金額★'!B1625</f>
        <v>422</v>
      </c>
      <c r="D122" s="56"/>
      <c r="E122" s="55">
        <v>100</v>
      </c>
      <c r="F122" s="56">
        <f>12*ROUNDDOWN(C122*D122*((185-E122)/100),2)</f>
        <v>0</v>
      </c>
      <c r="G122" s="81" t="s">
        <v>30</v>
      </c>
      <c r="H122" s="65">
        <f>'[1]★(九電)予定金額★'!M1625</f>
        <v>151486</v>
      </c>
      <c r="I122" s="66"/>
      <c r="J122" s="66">
        <f t="shared" si="34"/>
        <v>0</v>
      </c>
      <c r="K122" s="56">
        <f>SUM(J122:J123,F122)</f>
        <v>0</v>
      </c>
    </row>
    <row r="123" spans="1:11" ht="17.25" customHeight="1" x14ac:dyDescent="0.15">
      <c r="A123" s="43"/>
      <c r="B123" s="67"/>
      <c r="C123" s="68"/>
      <c r="D123" s="61"/>
      <c r="E123" s="68"/>
      <c r="F123" s="61"/>
      <c r="G123" s="82" t="s">
        <v>31</v>
      </c>
      <c r="H123" s="71">
        <f>'[1]★(九電)予定金額★'!M1626</f>
        <v>287305</v>
      </c>
      <c r="I123" s="60"/>
      <c r="J123" s="60">
        <f t="shared" si="34"/>
        <v>0</v>
      </c>
      <c r="K123" s="61"/>
    </row>
    <row r="124" spans="1:11" ht="17.25" customHeight="1" x14ac:dyDescent="0.15">
      <c r="A124" s="62">
        <f t="shared" ref="A124" si="57">A122+1</f>
        <v>58</v>
      </c>
      <c r="B124" s="63" t="s">
        <v>88</v>
      </c>
      <c r="C124" s="55">
        <f>'[1]★(九電)予定金額★'!B1651</f>
        <v>245</v>
      </c>
      <c r="D124" s="56"/>
      <c r="E124" s="55">
        <v>100</v>
      </c>
      <c r="F124" s="56">
        <f>12*ROUNDDOWN(C124*D124*((185-E124)/100),2)</f>
        <v>0</v>
      </c>
      <c r="G124" s="81" t="s">
        <v>30</v>
      </c>
      <c r="H124" s="65">
        <f>'[1]★(九電)予定金額★'!M1651</f>
        <v>109384</v>
      </c>
      <c r="I124" s="66"/>
      <c r="J124" s="66">
        <f t="shared" si="34"/>
        <v>0</v>
      </c>
      <c r="K124" s="56">
        <f>SUM(J124:J125,F124)</f>
        <v>0</v>
      </c>
    </row>
    <row r="125" spans="1:11" ht="17.25" customHeight="1" x14ac:dyDescent="0.15">
      <c r="A125" s="43"/>
      <c r="B125" s="67"/>
      <c r="C125" s="68"/>
      <c r="D125" s="61"/>
      <c r="E125" s="68"/>
      <c r="F125" s="61"/>
      <c r="G125" s="82" t="s">
        <v>31</v>
      </c>
      <c r="H125" s="71">
        <f>'[1]★(九電)予定金額★'!M1652</f>
        <v>247266</v>
      </c>
      <c r="I125" s="60"/>
      <c r="J125" s="60">
        <f t="shared" si="34"/>
        <v>0</v>
      </c>
      <c r="K125" s="61"/>
    </row>
    <row r="126" spans="1:11" ht="17.25" customHeight="1" x14ac:dyDescent="0.15">
      <c r="A126" s="62">
        <f t="shared" ref="A126" si="58">A124+1</f>
        <v>59</v>
      </c>
      <c r="B126" s="63" t="s">
        <v>89</v>
      </c>
      <c r="C126" s="55">
        <f>'[1]★(九電)予定金額★'!B1677</f>
        <v>184</v>
      </c>
      <c r="D126" s="56"/>
      <c r="E126" s="55">
        <v>100</v>
      </c>
      <c r="F126" s="56">
        <f>12*ROUNDDOWN(C126*D126*((185-E126)/100),2)</f>
        <v>0</v>
      </c>
      <c r="G126" s="81" t="s">
        <v>30</v>
      </c>
      <c r="H126" s="65">
        <f>'[1]★(九電)予定金額★'!M1677</f>
        <v>100344</v>
      </c>
      <c r="I126" s="66"/>
      <c r="J126" s="66">
        <f t="shared" si="34"/>
        <v>0</v>
      </c>
      <c r="K126" s="56">
        <f>SUM(J126:J127,F126)</f>
        <v>0</v>
      </c>
    </row>
    <row r="127" spans="1:11" ht="17.25" customHeight="1" x14ac:dyDescent="0.15">
      <c r="A127" s="43"/>
      <c r="B127" s="67"/>
      <c r="C127" s="68"/>
      <c r="D127" s="61"/>
      <c r="E127" s="68"/>
      <c r="F127" s="61"/>
      <c r="G127" s="82" t="s">
        <v>31</v>
      </c>
      <c r="H127" s="71">
        <f>'[1]★(九電)予定金額★'!M1678</f>
        <v>237213</v>
      </c>
      <c r="I127" s="60"/>
      <c r="J127" s="60">
        <f t="shared" si="34"/>
        <v>0</v>
      </c>
      <c r="K127" s="61"/>
    </row>
    <row r="128" spans="1:11" ht="17.25" customHeight="1" x14ac:dyDescent="0.15">
      <c r="A128" s="62">
        <f t="shared" ref="A128" si="59">A126+1</f>
        <v>60</v>
      </c>
      <c r="B128" s="63" t="s">
        <v>90</v>
      </c>
      <c r="C128" s="55">
        <f>'[1]★(九電)予定金額★'!B1703</f>
        <v>73</v>
      </c>
      <c r="D128" s="56"/>
      <c r="E128" s="55">
        <v>100</v>
      </c>
      <c r="F128" s="56">
        <f>12*ROUNDDOWN(C128*D128*((185-E128)/100),2)</f>
        <v>0</v>
      </c>
      <c r="G128" s="81" t="s">
        <v>30</v>
      </c>
      <c r="H128" s="65">
        <f>'[1]★(九電)予定金額★'!M1703</f>
        <v>34318</v>
      </c>
      <c r="I128" s="66"/>
      <c r="J128" s="66">
        <f t="shared" si="34"/>
        <v>0</v>
      </c>
      <c r="K128" s="56">
        <f>SUM(J128:J129,F128)</f>
        <v>0</v>
      </c>
    </row>
    <row r="129" spans="1:11" ht="17.25" customHeight="1" x14ac:dyDescent="0.15">
      <c r="A129" s="43"/>
      <c r="B129" s="67"/>
      <c r="C129" s="68"/>
      <c r="D129" s="61"/>
      <c r="E129" s="68"/>
      <c r="F129" s="61"/>
      <c r="G129" s="82" t="s">
        <v>31</v>
      </c>
      <c r="H129" s="71">
        <f>'[1]★(九電)予定金額★'!M1704</f>
        <v>74064</v>
      </c>
      <c r="I129" s="60"/>
      <c r="J129" s="60">
        <f t="shared" si="34"/>
        <v>0</v>
      </c>
      <c r="K129" s="61"/>
    </row>
    <row r="130" spans="1:11" ht="17.25" customHeight="1" x14ac:dyDescent="0.15">
      <c r="A130" s="62">
        <f t="shared" ref="A130" si="60">A128+1</f>
        <v>61</v>
      </c>
      <c r="B130" s="63" t="s">
        <v>91</v>
      </c>
      <c r="C130" s="55">
        <f>'[1]★(九電)予定金額★'!B1729</f>
        <v>476</v>
      </c>
      <c r="D130" s="56"/>
      <c r="E130" s="55">
        <v>100</v>
      </c>
      <c r="F130" s="56">
        <f>12*ROUNDDOWN(C130*D130*((185-E130)/100),2)</f>
        <v>0</v>
      </c>
      <c r="G130" s="81" t="s">
        <v>30</v>
      </c>
      <c r="H130" s="77">
        <f>'[1]★(九電)予定金額★'!M1729</f>
        <v>236772</v>
      </c>
      <c r="I130" s="66"/>
      <c r="J130" s="66">
        <f t="shared" si="34"/>
        <v>0</v>
      </c>
      <c r="K130" s="56">
        <f>SUM(J130:J131,F130)</f>
        <v>0</v>
      </c>
    </row>
    <row r="131" spans="1:11" ht="17.25" customHeight="1" x14ac:dyDescent="0.15">
      <c r="A131" s="43"/>
      <c r="B131" s="84"/>
      <c r="C131" s="68"/>
      <c r="D131" s="61"/>
      <c r="E131" s="68"/>
      <c r="F131" s="61"/>
      <c r="G131" s="82" t="s">
        <v>31</v>
      </c>
      <c r="H131" s="71">
        <f>'[1]★(九電)予定金額★'!M1730</f>
        <v>687182</v>
      </c>
      <c r="I131" s="60"/>
      <c r="J131" s="60">
        <f t="shared" si="34"/>
        <v>0</v>
      </c>
      <c r="K131" s="61"/>
    </row>
    <row r="132" spans="1:11" ht="17.25" customHeight="1" x14ac:dyDescent="0.15">
      <c r="A132" s="62">
        <f t="shared" ref="A132" si="61">A130+1</f>
        <v>62</v>
      </c>
      <c r="B132" s="63" t="s">
        <v>92</v>
      </c>
      <c r="C132" s="55">
        <f>'[1]★(九電)予定金額★'!B1755</f>
        <v>217</v>
      </c>
      <c r="D132" s="52"/>
      <c r="E132" s="85">
        <v>100</v>
      </c>
      <c r="F132" s="56">
        <f>12*ROUNDDOWN(C132*D132*((185-E132)/100),2)</f>
        <v>0</v>
      </c>
      <c r="G132" s="83" t="s">
        <v>30</v>
      </c>
      <c r="H132" s="77">
        <f>'[1]★(九電)予定金額★'!M1755</f>
        <v>62604</v>
      </c>
      <c r="I132" s="51"/>
      <c r="J132" s="66">
        <f t="shared" si="34"/>
        <v>0</v>
      </c>
      <c r="K132" s="56">
        <f>SUM(J132:J133,F132)</f>
        <v>0</v>
      </c>
    </row>
    <row r="133" spans="1:11" ht="17.25" customHeight="1" thickBot="1" x14ac:dyDescent="0.2">
      <c r="A133" s="43"/>
      <c r="B133" s="84"/>
      <c r="C133" s="86"/>
      <c r="D133" s="87"/>
      <c r="E133" s="86"/>
      <c r="F133" s="87"/>
      <c r="G133" s="88" t="s">
        <v>31</v>
      </c>
      <c r="H133" s="89">
        <f>'[1]★(九電)予定金額★'!M1756</f>
        <v>165191</v>
      </c>
      <c r="I133" s="90"/>
      <c r="J133" s="90">
        <f t="shared" si="34"/>
        <v>0</v>
      </c>
      <c r="K133" s="87"/>
    </row>
    <row r="134" spans="1:11" s="99" customFormat="1" ht="24.75" customHeight="1" thickBot="1" x14ac:dyDescent="0.2">
      <c r="A134" s="15" t="s">
        <v>93</v>
      </c>
      <c r="B134" s="17"/>
      <c r="C134" s="91">
        <f>SUM(C10:C133)</f>
        <v>9582</v>
      </c>
      <c r="D134" s="92"/>
      <c r="E134" s="91"/>
      <c r="F134" s="93">
        <f>SUM(F10:F133)</f>
        <v>0</v>
      </c>
      <c r="G134" s="94"/>
      <c r="H134" s="95">
        <f>SUM(H10:H133)</f>
        <v>11998938</v>
      </c>
      <c r="I134" s="96"/>
      <c r="J134" s="97">
        <f>SUM(J10:J133)</f>
        <v>0</v>
      </c>
      <c r="K134" s="98">
        <f>SUM(K10:K133)</f>
        <v>0</v>
      </c>
    </row>
    <row r="135" spans="1:11" ht="19.5" customHeight="1" thickBot="1" x14ac:dyDescent="0.2">
      <c r="C135" s="100"/>
      <c r="D135" s="101"/>
      <c r="E135" s="100"/>
      <c r="F135" s="101"/>
      <c r="G135" s="100"/>
      <c r="H135" s="101"/>
      <c r="I135" s="101"/>
      <c r="J135" s="101"/>
      <c r="K135" s="101"/>
    </row>
    <row r="136" spans="1:11" ht="27.75" customHeight="1" thickBot="1" x14ac:dyDescent="0.2">
      <c r="B136" s="102" t="str">
        <f>[1]別紙２!B135</f>
        <v>（留意事項)
※夏季は毎年7月1日から9月30日までの期間とし,その他季は,夏季以外の期間とする。
※燃料費調整単価、市場価格調整単価及び離島ユニバーサルサービス調整単価並びに再生可能エネルギー発電促進賦課金は加算しないこと。（九州管内の旧一般電気事業者が特定規模需要に係る標準供給条件又は選択供給条件の定めるところにより、別途支払う）
※No.3,46,50,57の施設は、今後、太陽光発電の設置が計画されており、本資料の数値は参考値とする。</v>
      </c>
      <c r="C136" s="102"/>
      <c r="D136" s="102"/>
      <c r="E136" s="102"/>
      <c r="F136" s="102"/>
      <c r="G136" s="102"/>
      <c r="I136" s="103" t="s">
        <v>94</v>
      </c>
      <c r="J136" s="104"/>
      <c r="K136" s="105">
        <f>ROUNDDOWN(K134,0)</f>
        <v>0</v>
      </c>
    </row>
    <row r="137" spans="1:11" ht="27.75" customHeight="1" thickBot="1" x14ac:dyDescent="0.2">
      <c r="B137" s="102"/>
      <c r="C137" s="102"/>
      <c r="D137" s="102"/>
      <c r="E137" s="102"/>
      <c r="F137" s="102"/>
      <c r="G137" s="102"/>
      <c r="K137" s="106" t="s">
        <v>95</v>
      </c>
    </row>
    <row r="138" spans="1:11" ht="27.75" customHeight="1" thickTop="1" thickBot="1" x14ac:dyDescent="0.2">
      <c r="B138" s="102"/>
      <c r="C138" s="102"/>
      <c r="D138" s="102"/>
      <c r="E138" s="102"/>
      <c r="F138" s="102"/>
      <c r="G138" s="102"/>
      <c r="H138" s="107" t="s">
        <v>96</v>
      </c>
      <c r="I138" s="107"/>
      <c r="J138" s="107"/>
      <c r="K138" s="108">
        <f>ROUNDUP(K136*100/110,0)</f>
        <v>0</v>
      </c>
    </row>
    <row r="139" spans="1:11" ht="27.75" customHeight="1" thickTop="1" x14ac:dyDescent="0.15">
      <c r="B139" s="102"/>
      <c r="C139" s="102"/>
      <c r="D139" s="102"/>
      <c r="E139" s="102"/>
      <c r="F139" s="102"/>
      <c r="G139" s="102"/>
      <c r="H139" s="109"/>
      <c r="I139" s="109"/>
      <c r="K139" s="110" t="s">
        <v>97</v>
      </c>
    </row>
    <row r="140" spans="1:11" ht="15" customHeight="1" x14ac:dyDescent="0.15">
      <c r="B140" s="102"/>
      <c r="C140" s="102"/>
      <c r="D140" s="102"/>
      <c r="E140" s="102"/>
      <c r="F140" s="102"/>
      <c r="G140" s="102"/>
      <c r="H140" s="109"/>
      <c r="I140" s="109"/>
      <c r="J140" s="111"/>
      <c r="K140" s="111"/>
    </row>
    <row r="141" spans="1:11" ht="15" customHeight="1" x14ac:dyDescent="0.15">
      <c r="B141" s="102"/>
      <c r="C141" s="102"/>
      <c r="D141" s="102"/>
      <c r="E141" s="102"/>
      <c r="F141" s="102"/>
      <c r="G141" s="102"/>
      <c r="H141" s="109"/>
      <c r="I141" s="109"/>
      <c r="J141" s="111"/>
      <c r="K141" s="111"/>
    </row>
    <row r="142" spans="1:11" ht="15" customHeight="1" x14ac:dyDescent="0.15">
      <c r="B142" s="99"/>
      <c r="C142" s="112"/>
      <c r="D142" s="112"/>
      <c r="E142" s="112"/>
      <c r="F142" s="112"/>
      <c r="G142" s="112"/>
      <c r="H142" s="109"/>
      <c r="I142" s="109"/>
      <c r="J142" s="111"/>
      <c r="K142" s="111"/>
    </row>
    <row r="143" spans="1:11" ht="15" customHeight="1" x14ac:dyDescent="0.15">
      <c r="B143" s="99"/>
      <c r="C143" s="112"/>
      <c r="D143" s="112"/>
      <c r="E143" s="112"/>
      <c r="F143" s="112"/>
      <c r="G143" s="112"/>
      <c r="H143" s="109"/>
      <c r="I143" s="109"/>
      <c r="J143" s="111"/>
      <c r="K143" s="111"/>
    </row>
    <row r="144" spans="1:11" ht="15" customHeight="1" x14ac:dyDescent="0.15">
      <c r="B144" s="99"/>
      <c r="C144" s="112"/>
      <c r="D144" s="112"/>
      <c r="E144" s="112"/>
      <c r="F144" s="112"/>
      <c r="G144" s="112"/>
      <c r="H144" s="109"/>
      <c r="I144" s="109"/>
      <c r="J144" s="111"/>
      <c r="K144" s="111"/>
    </row>
    <row r="145" spans="2:8" ht="15" customHeight="1" x14ac:dyDescent="0.15">
      <c r="B145" s="99"/>
      <c r="C145" s="113"/>
      <c r="D145" s="99"/>
      <c r="E145" s="113"/>
      <c r="F145" s="99"/>
      <c r="G145" s="99"/>
      <c r="H145" s="99"/>
    </row>
    <row r="146" spans="2:8" ht="15" customHeight="1" x14ac:dyDescent="0.15">
      <c r="B146" s="99"/>
      <c r="E146" s="114"/>
      <c r="F146" s="115"/>
      <c r="G146" s="115"/>
      <c r="H146" s="115"/>
    </row>
    <row r="147" spans="2:8" ht="15" customHeight="1" x14ac:dyDescent="0.15">
      <c r="E147" s="114"/>
      <c r="F147" s="116"/>
      <c r="G147" s="114"/>
      <c r="H147" s="116"/>
    </row>
    <row r="148" spans="2:8" x14ac:dyDescent="0.15">
      <c r="B148" s="116"/>
      <c r="C148" s="114"/>
      <c r="D148" s="116"/>
      <c r="E148" s="114"/>
      <c r="F148" s="116"/>
      <c r="G148" s="116"/>
      <c r="H148" s="116"/>
    </row>
  </sheetData>
  <protectedRanges>
    <protectedRange sqref="H1:K4" name="範囲1_2"/>
  </protectedRanges>
  <mergeCells count="457">
    <mergeCell ref="A134:B134"/>
    <mergeCell ref="B136:G141"/>
    <mergeCell ref="I136:J136"/>
    <mergeCell ref="H138:J138"/>
    <mergeCell ref="K130:K131"/>
    <mergeCell ref="A132:A133"/>
    <mergeCell ref="B132:B133"/>
    <mergeCell ref="C132:C133"/>
    <mergeCell ref="D132:D133"/>
    <mergeCell ref="E132:E133"/>
    <mergeCell ref="F132:F133"/>
    <mergeCell ref="K132:K133"/>
    <mergeCell ref="A130:A131"/>
    <mergeCell ref="B130:B131"/>
    <mergeCell ref="C130:C131"/>
    <mergeCell ref="D130:D131"/>
    <mergeCell ref="E130:E131"/>
    <mergeCell ref="F130:F131"/>
    <mergeCell ref="K126:K127"/>
    <mergeCell ref="A128:A129"/>
    <mergeCell ref="B128:B129"/>
    <mergeCell ref="C128:C129"/>
    <mergeCell ref="D128:D129"/>
    <mergeCell ref="E128:E129"/>
    <mergeCell ref="F128:F129"/>
    <mergeCell ref="K128:K129"/>
    <mergeCell ref="A126:A127"/>
    <mergeCell ref="B126:B127"/>
    <mergeCell ref="C126:C127"/>
    <mergeCell ref="D126:D127"/>
    <mergeCell ref="E126:E127"/>
    <mergeCell ref="F126:F127"/>
    <mergeCell ref="K122:K123"/>
    <mergeCell ref="A124:A125"/>
    <mergeCell ref="B124:B125"/>
    <mergeCell ref="C124:C125"/>
    <mergeCell ref="D124:D125"/>
    <mergeCell ref="E124:E125"/>
    <mergeCell ref="F124:F125"/>
    <mergeCell ref="K124:K125"/>
    <mergeCell ref="A122:A123"/>
    <mergeCell ref="B122:B123"/>
    <mergeCell ref="C122:C123"/>
    <mergeCell ref="D122:D123"/>
    <mergeCell ref="E122:E123"/>
    <mergeCell ref="F122:F123"/>
    <mergeCell ref="K118:K119"/>
    <mergeCell ref="A120:A121"/>
    <mergeCell ref="B120:B121"/>
    <mergeCell ref="C120:C121"/>
    <mergeCell ref="D120:D121"/>
    <mergeCell ref="E120:E121"/>
    <mergeCell ref="F120:F121"/>
    <mergeCell ref="K120:K121"/>
    <mergeCell ref="A118:A119"/>
    <mergeCell ref="B118:B119"/>
    <mergeCell ref="C118:C119"/>
    <mergeCell ref="D118:D119"/>
    <mergeCell ref="E118:E119"/>
    <mergeCell ref="F118:F119"/>
    <mergeCell ref="K114:K115"/>
    <mergeCell ref="A116:A117"/>
    <mergeCell ref="B116:B117"/>
    <mergeCell ref="C116:C117"/>
    <mergeCell ref="D116:D117"/>
    <mergeCell ref="E116:E117"/>
    <mergeCell ref="F116:F117"/>
    <mergeCell ref="K116:K117"/>
    <mergeCell ref="A114:A115"/>
    <mergeCell ref="B114:B115"/>
    <mergeCell ref="C114:C115"/>
    <mergeCell ref="D114:D115"/>
    <mergeCell ref="E114:E115"/>
    <mergeCell ref="F114:F115"/>
    <mergeCell ref="K110:K111"/>
    <mergeCell ref="A112:A113"/>
    <mergeCell ref="B112:B113"/>
    <mergeCell ref="C112:C113"/>
    <mergeCell ref="D112:D113"/>
    <mergeCell ref="E112:E113"/>
    <mergeCell ref="F112:F113"/>
    <mergeCell ref="K112:K113"/>
    <mergeCell ref="A110:A111"/>
    <mergeCell ref="B110:B111"/>
    <mergeCell ref="C110:C111"/>
    <mergeCell ref="D110:D111"/>
    <mergeCell ref="E110:E111"/>
    <mergeCell ref="F110:F111"/>
    <mergeCell ref="K106:K107"/>
    <mergeCell ref="A108:A109"/>
    <mergeCell ref="B108:B109"/>
    <mergeCell ref="C108:C109"/>
    <mergeCell ref="D108:D109"/>
    <mergeCell ref="E108:E109"/>
    <mergeCell ref="F108:F109"/>
    <mergeCell ref="K108:K109"/>
    <mergeCell ref="A106:A107"/>
    <mergeCell ref="B106:B107"/>
    <mergeCell ref="C106:C107"/>
    <mergeCell ref="D106:D107"/>
    <mergeCell ref="E106:E107"/>
    <mergeCell ref="F106:F107"/>
    <mergeCell ref="K102:K103"/>
    <mergeCell ref="A104:A105"/>
    <mergeCell ref="B104:B105"/>
    <mergeCell ref="C104:C105"/>
    <mergeCell ref="D104:D105"/>
    <mergeCell ref="E104:E105"/>
    <mergeCell ref="F104:F105"/>
    <mergeCell ref="K104:K105"/>
    <mergeCell ref="A102:A103"/>
    <mergeCell ref="B102:B103"/>
    <mergeCell ref="C102:C103"/>
    <mergeCell ref="D102:D103"/>
    <mergeCell ref="E102:E103"/>
    <mergeCell ref="F102:F103"/>
    <mergeCell ref="K98:K99"/>
    <mergeCell ref="A100:A101"/>
    <mergeCell ref="B100:B101"/>
    <mergeCell ref="C100:C101"/>
    <mergeCell ref="D100:D101"/>
    <mergeCell ref="E100:E101"/>
    <mergeCell ref="F100:F101"/>
    <mergeCell ref="K100:K101"/>
    <mergeCell ref="A98:A99"/>
    <mergeCell ref="B98:B99"/>
    <mergeCell ref="C98:C99"/>
    <mergeCell ref="D98:D99"/>
    <mergeCell ref="E98:E99"/>
    <mergeCell ref="F98:F99"/>
    <mergeCell ref="K94:K95"/>
    <mergeCell ref="A96:A97"/>
    <mergeCell ref="B96:B97"/>
    <mergeCell ref="C96:C97"/>
    <mergeCell ref="D96:D97"/>
    <mergeCell ref="E96:E97"/>
    <mergeCell ref="F96:F97"/>
    <mergeCell ref="K96:K97"/>
    <mergeCell ref="A94:A95"/>
    <mergeCell ref="B94:B95"/>
    <mergeCell ref="C94:C95"/>
    <mergeCell ref="D94:D95"/>
    <mergeCell ref="E94:E95"/>
    <mergeCell ref="F94:F95"/>
    <mergeCell ref="K90:K91"/>
    <mergeCell ref="A92:A93"/>
    <mergeCell ref="B92:B93"/>
    <mergeCell ref="C92:C93"/>
    <mergeCell ref="D92:D93"/>
    <mergeCell ref="E92:E93"/>
    <mergeCell ref="F92:F93"/>
    <mergeCell ref="K92:K93"/>
    <mergeCell ref="A90:A91"/>
    <mergeCell ref="B90:B91"/>
    <mergeCell ref="C90:C91"/>
    <mergeCell ref="D90:D91"/>
    <mergeCell ref="E90:E91"/>
    <mergeCell ref="F90:F91"/>
    <mergeCell ref="K86:K87"/>
    <mergeCell ref="A88:A89"/>
    <mergeCell ref="B88:B89"/>
    <mergeCell ref="C88:C89"/>
    <mergeCell ref="D88:D89"/>
    <mergeCell ref="E88:E89"/>
    <mergeCell ref="F88:F89"/>
    <mergeCell ref="K88:K89"/>
    <mergeCell ref="A86:A87"/>
    <mergeCell ref="B86:B87"/>
    <mergeCell ref="C86:C87"/>
    <mergeCell ref="D86:D87"/>
    <mergeCell ref="E86:E87"/>
    <mergeCell ref="F86:F87"/>
    <mergeCell ref="K82:K83"/>
    <mergeCell ref="A84:A85"/>
    <mergeCell ref="B84:B85"/>
    <mergeCell ref="C84:C85"/>
    <mergeCell ref="D84:D85"/>
    <mergeCell ref="E84:E85"/>
    <mergeCell ref="F84:F85"/>
    <mergeCell ref="K84:K85"/>
    <mergeCell ref="A82:A83"/>
    <mergeCell ref="B82:B83"/>
    <mergeCell ref="C82:C83"/>
    <mergeCell ref="D82:D83"/>
    <mergeCell ref="E82:E83"/>
    <mergeCell ref="F82:F83"/>
    <mergeCell ref="K78:K79"/>
    <mergeCell ref="A80:A81"/>
    <mergeCell ref="B80:B81"/>
    <mergeCell ref="C80:C81"/>
    <mergeCell ref="D80:D81"/>
    <mergeCell ref="E80:E81"/>
    <mergeCell ref="F80:F81"/>
    <mergeCell ref="K80:K81"/>
    <mergeCell ref="A78:A79"/>
    <mergeCell ref="B78:B79"/>
    <mergeCell ref="C78:C79"/>
    <mergeCell ref="D78:D79"/>
    <mergeCell ref="E78:E79"/>
    <mergeCell ref="F78:F79"/>
    <mergeCell ref="K74:K75"/>
    <mergeCell ref="A76:A77"/>
    <mergeCell ref="B76:B77"/>
    <mergeCell ref="C76:C77"/>
    <mergeCell ref="D76:D77"/>
    <mergeCell ref="E76:E77"/>
    <mergeCell ref="F76:F77"/>
    <mergeCell ref="K76:K77"/>
    <mergeCell ref="A74:A75"/>
    <mergeCell ref="B74:B75"/>
    <mergeCell ref="C74:C75"/>
    <mergeCell ref="D74:D75"/>
    <mergeCell ref="E74:E75"/>
    <mergeCell ref="F74:F75"/>
    <mergeCell ref="K70:K71"/>
    <mergeCell ref="A72:A73"/>
    <mergeCell ref="B72:B73"/>
    <mergeCell ref="C72:C73"/>
    <mergeCell ref="D72:D73"/>
    <mergeCell ref="E72:E73"/>
    <mergeCell ref="F72:F73"/>
    <mergeCell ref="K72:K73"/>
    <mergeCell ref="A70:A71"/>
    <mergeCell ref="B70:B71"/>
    <mergeCell ref="C70:C71"/>
    <mergeCell ref="D70:D71"/>
    <mergeCell ref="E70:E71"/>
    <mergeCell ref="F70:F71"/>
    <mergeCell ref="K66:K67"/>
    <mergeCell ref="A68:A69"/>
    <mergeCell ref="B68:B69"/>
    <mergeCell ref="C68:C69"/>
    <mergeCell ref="D68:D69"/>
    <mergeCell ref="E68:E69"/>
    <mergeCell ref="F68:F69"/>
    <mergeCell ref="K68:K69"/>
    <mergeCell ref="A66:A67"/>
    <mergeCell ref="B66:B67"/>
    <mergeCell ref="C66:C67"/>
    <mergeCell ref="D66:D67"/>
    <mergeCell ref="E66:E67"/>
    <mergeCell ref="F66:F67"/>
    <mergeCell ref="K62:K63"/>
    <mergeCell ref="A64:A65"/>
    <mergeCell ref="B64:B65"/>
    <mergeCell ref="C64:C65"/>
    <mergeCell ref="D64:D65"/>
    <mergeCell ref="E64:E65"/>
    <mergeCell ref="F64:F65"/>
    <mergeCell ref="K64:K65"/>
    <mergeCell ref="A62:A63"/>
    <mergeCell ref="B62:B63"/>
    <mergeCell ref="C62:C63"/>
    <mergeCell ref="D62:D63"/>
    <mergeCell ref="E62:E63"/>
    <mergeCell ref="F62:F63"/>
    <mergeCell ref="K58:K59"/>
    <mergeCell ref="A60:A61"/>
    <mergeCell ref="B60:B61"/>
    <mergeCell ref="C60:C61"/>
    <mergeCell ref="D60:D61"/>
    <mergeCell ref="E60:E61"/>
    <mergeCell ref="F60:F61"/>
    <mergeCell ref="K60:K61"/>
    <mergeCell ref="A58:A59"/>
    <mergeCell ref="B58:B59"/>
    <mergeCell ref="C58:C59"/>
    <mergeCell ref="D58:D59"/>
    <mergeCell ref="E58:E59"/>
    <mergeCell ref="F58:F59"/>
    <mergeCell ref="K54:K55"/>
    <mergeCell ref="A56:A57"/>
    <mergeCell ref="B56:B57"/>
    <mergeCell ref="C56:C57"/>
    <mergeCell ref="D56:D57"/>
    <mergeCell ref="E56:E57"/>
    <mergeCell ref="F56:F57"/>
    <mergeCell ref="K56:K57"/>
    <mergeCell ref="A54:A55"/>
    <mergeCell ref="B54:B55"/>
    <mergeCell ref="C54:C55"/>
    <mergeCell ref="D54:D55"/>
    <mergeCell ref="E54:E55"/>
    <mergeCell ref="F54:F55"/>
    <mergeCell ref="K50:K51"/>
    <mergeCell ref="A52:A53"/>
    <mergeCell ref="B52:B53"/>
    <mergeCell ref="C52:C53"/>
    <mergeCell ref="D52:D53"/>
    <mergeCell ref="E52:E53"/>
    <mergeCell ref="F52:F53"/>
    <mergeCell ref="K52:K53"/>
    <mergeCell ref="A50:A51"/>
    <mergeCell ref="B50:B51"/>
    <mergeCell ref="C50:C51"/>
    <mergeCell ref="D50:D51"/>
    <mergeCell ref="E50:E51"/>
    <mergeCell ref="F50:F51"/>
    <mergeCell ref="K46:K47"/>
    <mergeCell ref="A48:A49"/>
    <mergeCell ref="B48:B49"/>
    <mergeCell ref="C48:C49"/>
    <mergeCell ref="D48:D49"/>
    <mergeCell ref="E48:E49"/>
    <mergeCell ref="F48:F49"/>
    <mergeCell ref="K48:K49"/>
    <mergeCell ref="A46:A47"/>
    <mergeCell ref="B46:B47"/>
    <mergeCell ref="C46:C47"/>
    <mergeCell ref="D46:D47"/>
    <mergeCell ref="E46:E47"/>
    <mergeCell ref="F46:F47"/>
    <mergeCell ref="K42:K43"/>
    <mergeCell ref="A44:A45"/>
    <mergeCell ref="B44:B45"/>
    <mergeCell ref="C44:C45"/>
    <mergeCell ref="D44:D45"/>
    <mergeCell ref="E44:E45"/>
    <mergeCell ref="F44:F45"/>
    <mergeCell ref="K44:K45"/>
    <mergeCell ref="A42:A43"/>
    <mergeCell ref="B42:B43"/>
    <mergeCell ref="C42:C43"/>
    <mergeCell ref="D42:D43"/>
    <mergeCell ref="E42:E43"/>
    <mergeCell ref="F42:F43"/>
    <mergeCell ref="K38:K39"/>
    <mergeCell ref="A40:A41"/>
    <mergeCell ref="B40:B41"/>
    <mergeCell ref="C40:C41"/>
    <mergeCell ref="D40:D41"/>
    <mergeCell ref="E40:E41"/>
    <mergeCell ref="F40:F41"/>
    <mergeCell ref="K40:K41"/>
    <mergeCell ref="A38:A39"/>
    <mergeCell ref="B38:B39"/>
    <mergeCell ref="C38:C39"/>
    <mergeCell ref="D38:D39"/>
    <mergeCell ref="E38:E39"/>
    <mergeCell ref="F38:F39"/>
    <mergeCell ref="K34:K35"/>
    <mergeCell ref="A36:A37"/>
    <mergeCell ref="B36:B37"/>
    <mergeCell ref="C36:C37"/>
    <mergeCell ref="D36:D37"/>
    <mergeCell ref="E36:E37"/>
    <mergeCell ref="F36:F37"/>
    <mergeCell ref="K36:K37"/>
    <mergeCell ref="A34:A35"/>
    <mergeCell ref="B34:B35"/>
    <mergeCell ref="C34:C35"/>
    <mergeCell ref="D34:D35"/>
    <mergeCell ref="E34:E35"/>
    <mergeCell ref="F34:F35"/>
    <mergeCell ref="K30:K31"/>
    <mergeCell ref="A32:A33"/>
    <mergeCell ref="B32:B33"/>
    <mergeCell ref="C32:C33"/>
    <mergeCell ref="D32:D33"/>
    <mergeCell ref="E32:E33"/>
    <mergeCell ref="F32:F33"/>
    <mergeCell ref="K32:K33"/>
    <mergeCell ref="A30:A31"/>
    <mergeCell ref="B30:B31"/>
    <mergeCell ref="C30:C31"/>
    <mergeCell ref="D30:D31"/>
    <mergeCell ref="E30:E31"/>
    <mergeCell ref="F30:F31"/>
    <mergeCell ref="K26:K27"/>
    <mergeCell ref="A28:A29"/>
    <mergeCell ref="B28:B29"/>
    <mergeCell ref="C28:C29"/>
    <mergeCell ref="D28:D29"/>
    <mergeCell ref="E28:E29"/>
    <mergeCell ref="F28:F29"/>
    <mergeCell ref="K28:K29"/>
    <mergeCell ref="A26:A27"/>
    <mergeCell ref="B26:B27"/>
    <mergeCell ref="C26:C27"/>
    <mergeCell ref="D26:D27"/>
    <mergeCell ref="E26:E27"/>
    <mergeCell ref="F26:F27"/>
    <mergeCell ref="K22:K23"/>
    <mergeCell ref="A24:A25"/>
    <mergeCell ref="B24:B25"/>
    <mergeCell ref="C24:C25"/>
    <mergeCell ref="D24:D25"/>
    <mergeCell ref="E24:E25"/>
    <mergeCell ref="F24:F25"/>
    <mergeCell ref="K24:K25"/>
    <mergeCell ref="A22:A23"/>
    <mergeCell ref="B22:B23"/>
    <mergeCell ref="C22:C23"/>
    <mergeCell ref="D22:D23"/>
    <mergeCell ref="E22:E23"/>
    <mergeCell ref="F22:F23"/>
    <mergeCell ref="K18:K19"/>
    <mergeCell ref="A20:A21"/>
    <mergeCell ref="B20:B21"/>
    <mergeCell ref="C20:C21"/>
    <mergeCell ref="D20:D21"/>
    <mergeCell ref="E20:E21"/>
    <mergeCell ref="F20:F21"/>
    <mergeCell ref="K20:K21"/>
    <mergeCell ref="A18:A19"/>
    <mergeCell ref="B18:B19"/>
    <mergeCell ref="C18:C19"/>
    <mergeCell ref="D18:D19"/>
    <mergeCell ref="E18:E19"/>
    <mergeCell ref="F18:F19"/>
    <mergeCell ref="K14:K15"/>
    <mergeCell ref="A16:A17"/>
    <mergeCell ref="B16:B17"/>
    <mergeCell ref="C16:C17"/>
    <mergeCell ref="D16:D17"/>
    <mergeCell ref="E16:E17"/>
    <mergeCell ref="F16:F17"/>
    <mergeCell ref="K16:K17"/>
    <mergeCell ref="A14:A15"/>
    <mergeCell ref="B14:B15"/>
    <mergeCell ref="C14:C15"/>
    <mergeCell ref="D14:D15"/>
    <mergeCell ref="E14:E15"/>
    <mergeCell ref="F14:F15"/>
    <mergeCell ref="K10:K11"/>
    <mergeCell ref="A12:A13"/>
    <mergeCell ref="B12:B13"/>
    <mergeCell ref="C12:C13"/>
    <mergeCell ref="D12:D13"/>
    <mergeCell ref="E12:E13"/>
    <mergeCell ref="F12:F13"/>
    <mergeCell ref="K12:K13"/>
    <mergeCell ref="J6:J7"/>
    <mergeCell ref="G8:H8"/>
    <mergeCell ref="G9:H9"/>
    <mergeCell ref="A10:A11"/>
    <mergeCell ref="B10:B11"/>
    <mergeCell ref="C10:C11"/>
    <mergeCell ref="D10:D11"/>
    <mergeCell ref="E10:E11"/>
    <mergeCell ref="F10:F11"/>
    <mergeCell ref="C6:C7"/>
    <mergeCell ref="D6:D7"/>
    <mergeCell ref="E6:E7"/>
    <mergeCell ref="F6:F7"/>
    <mergeCell ref="G6:H7"/>
    <mergeCell ref="I6:I7"/>
    <mergeCell ref="A1:F1"/>
    <mergeCell ref="H1:K4"/>
    <mergeCell ref="A2:F2"/>
    <mergeCell ref="A3:F3"/>
    <mergeCell ref="A4:F4"/>
    <mergeCell ref="A5:A9"/>
    <mergeCell ref="B5:B9"/>
    <mergeCell ref="C5:F5"/>
    <mergeCell ref="G5:J5"/>
    <mergeCell ref="K5:K7"/>
  </mergeCells>
  <phoneticPr fontId="3"/>
  <printOptions horizontalCentered="1"/>
  <pageMargins left="0.39370078740157483" right="0.19685039370078741" top="0.78740157480314965" bottom="0.39370078740157483" header="0.19685039370078741" footer="0.19685039370078741"/>
  <pageSetup paperSize="9" scale="37" orientation="portrait" r:id="rId1"/>
  <headerFooter alignWithMargins="0"/>
  <rowBreaks count="1" manualBreakCount="1">
    <brk id="107"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様式４</vt:lpstr>
      <vt:lpstr>様式４!Print_Area</vt:lpstr>
      <vt:lpstr>様式４!Print_Titles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田原　聖一</dc:creator>
  <cp:lastModifiedBy>田原　聖一</cp:lastModifiedBy>
  <dcterms:created xsi:type="dcterms:W3CDTF">2026-10-05T09:02:37Z</dcterms:created>
  <dcterms:modified xsi:type="dcterms:W3CDTF">2026-10-05T09:03:00Z</dcterms:modified>
</cp:coreProperties>
</file>