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gs12001\05.総務\10 共有フォルダ（R5）\N0-8-03：企業総括-企業企画-経営\30 経営比較分析表\回答提出F\上下水道部\"/>
    </mc:Choice>
  </mc:AlternateContent>
  <workbookProtection workbookAlgorithmName="SHA-512" workbookHashValue="O6TAjhnH6p/njC1vnjZFl48vFmLn6ccvnJb18O+vTZK+T1wiggCQ08VdV+6XZWMqnd/2bv0qD0qFbsoPDhCZ4A==" workbookSaltValue="y2nY+5YEI2ZgFP3NFwPz4g==" workbookSpinCount="100000" lockStructure="1"/>
  <bookViews>
    <workbookView xWindow="0" yWindow="0" windowWidth="15360" windowHeight="76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<sst xmlns="http://schemas.openxmlformats.org/spreadsheetml/2006/main" count="247" uniqueCount="120">
  <si>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</si>
  <si>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</si>
  <si>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</si>
  <si>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</si>
  <si>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</si>
  <si>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</si>
  <si>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</si>
  <si>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</si>
  <si>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</si>
  <si>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</si>
  <si>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</si>
  <si>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</si>
  <si>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</si>
  <si>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</si>
  <si>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</si>
  <si>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</si>
  <si>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</si>
  <si>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</si>
  <si>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</si>
  <si>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</si>
  <si>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</si>
  <si>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</si>
  <si>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</si>
  <si>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</si>
  <si>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</si>
  <si>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</si>
  <si>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</si>
  <si>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</si>
  <si>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</si>
  <si>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</si>
  <si>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</si>
  <si>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</si>
  <si>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</si>
  <si>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</si>
  <si>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</si>
  <si>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</si>
  <si>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</si>
  <si>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</si>
  <si>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</si>
  <si>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</si>
  <si>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</si>
  <si>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</si>
  <si>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</si>
  <si>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</si>
  <si>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</si>
  <si>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</si>
  <si>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</si>
  <si>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</si>
  <si>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</si>
  <si>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</si>
  <si>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</si>
  <si>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</si>
  <si>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</si>
  <si>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</si>
  <si>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</si>
  <si>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</si>
  <si>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</si>
  <si>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</si>
  <si>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</si>
  <si>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</si>
  <si>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</si>
  <si>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</si>
  <si>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</si>
  <si>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</si>
  <si>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</si>
  <si>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</si>
  <si>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</si>
  <si>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</si>
  <si>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</si>
  <si>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</si>
  <si>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</si>
  <si>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</si>
  <si>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</si>
  <si>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</si>
  <si>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</si>
  <si>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</si>
  <si>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</si>
  <si>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</si>
  <si>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</si>
  <si>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</si>
  <si>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</si>
  <si>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</si>
  <si>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</si>
  <si>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</si>
  <si>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</si>
  <si>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</si>
  <si>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</si>
  <si>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</si>
  <si>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</si>
  <si>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</si>
  <si>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</si>
  <si>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</si>
  <si>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</si>
  <si>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</si>
  <si>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</si>
  <si>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</si>
  <si>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</si>
  <si>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</si>
  <si>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久留米市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</si>
  <si>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</si>
  <si>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</si>
  <si>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</si>
  <si>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</si>
  <si>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</si>
  <si>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</si>
  <si>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</si>
  <si>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</si>
  <si>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</si>
  <si>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</si>
  <si>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</si>
  <si>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</si>
  <si>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</si>
  <si>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</si>
  <si>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</si>
  <si>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</si>
  <si>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</si>
  <si>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</si>
  <si>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本事業は、合併処理浄化槽の設置であるため、管渠は存在しない。</t>
    <phoneticPr fontId="4"/>
  </si>
  <si>
    <t xml:space="preserve"> 類似団体と比較すると相対的に経営状況は良好であると言えるが、今後は公共下水道区域の拡大に伴い、事業規模は縮小していくものと見込まれるため、更なる健全経営に努める必要がある。</t>
    <phoneticPr fontId="4"/>
  </si>
  <si>
    <t>　健全性・効率性を示す指標は、④企業債残高対事業規模比率を除き、類似団体と比べ良好な値を示しており、相対的に健全で効率的な経営を行っていることがわかる。
　①収益的収支比率は100％を超え良好な値を示している。
　⑤経費回収率及び⑥汚水処理原価について、令和２年度は豪雨の影響により、修繕料、委託料を中心に汚水処理費が増加し当該数値が悪化したが、令和３年度以降は、令和元年度の水準に回復した。</t>
    <rPh sb="1" eb="4">
      <t>ケンゼンセイ</t>
    </rPh>
    <rPh sb="5" eb="7">
      <t>コウリツ</t>
    </rPh>
    <rPh sb="7" eb="8">
      <t>セイ</t>
    </rPh>
    <rPh sb="9" eb="10">
      <t>シメ</t>
    </rPh>
    <rPh sb="11" eb="13">
      <t>シヒョウ</t>
    </rPh>
    <rPh sb="29" eb="30">
      <t>ノゾ</t>
    </rPh>
    <rPh sb="178" eb="180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</si>
</sst>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9-4745-B304-D8101D1D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745-B304-D8101D1D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2-4D96-B9E3-422E7F61E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2-4D96-B9E3-422E7F61E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7-4EF0-912B-8B6B2243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7-4EF0-912B-8B6B2243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101.78</c:v>
                </c:pt>
                <c:pt idx="1">
                  <c:v>103.92</c:v>
                </c:pt>
                <c:pt idx="2">
                  <c:v>102.63</c:v>
                </c:pt>
                <c:pt idx="3">
                  <c:v>98.43</c:v>
                </c:pt>
                <c:pt idx="4">
                  <c:v>101.07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1-4E82-A94D-EC334B642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1-4E82-A94D-EC334B642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7-4431-8F5E-5910D687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7-4431-8F5E-5910D687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4592-999B-CBCA7B5E2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1-4592-999B-CBCA7B5E2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9-4481-B4EF-156056EF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9-4481-B4EF-156056EF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D-4AAD-A950-F85C48BA7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D-4AAD-A950-F85C48BA7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581.75</c:v>
                </c:pt>
                <c:pt idx="3" formatCode="#,##0.00;&quot;△&quot;#,##0.00;&quot;-&quot;">
                  <c:v>580.45000000000005</c:v>
                </c:pt>
                <c:pt idx="4" formatCode="#,##0.00;&quot;△&quot;#,##0.00;&quot;-&quot;">
                  <c:v>562.53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F-41B3-B83A-FBC3D2EEA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296.89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F-41B3-B83A-FBC3D2EEA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73.150000000000006</c:v>
                </c:pt>
                <c:pt idx="1">
                  <c:v>79.14</c:v>
                </c:pt>
                <c:pt idx="2">
                  <c:v>59.15</c:v>
                </c:pt>
                <c:pt idx="3">
                  <c:v>71.709999999999994</c:v>
                </c:pt>
                <c:pt idx="4">
                  <c:v>79.64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7-4883-A2DA-4F4449E7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63.06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7-4883-A2DA-4F4449E7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216.19</c:v>
                </c:pt>
                <c:pt idx="1">
                  <c:v>202.6</c:v>
                </c:pt>
                <c:pt idx="2">
                  <c:v>277.3</c:v>
                </c:pt>
                <c:pt idx="3">
                  <c:v>220.55</c:v>
                </c:pt>
                <c:pt idx="4">
                  <c:v>195.33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F-4286-8484-CEA7283B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264.77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F-4286-8484-CEA7283B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E1" zoomScale="55" zoomScaleNormal="55" workbookViewId="0">
      <selection activeCell="CA16" sqref="CA16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福岡県　久留米市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302383</v>
      </c>
      <c r="AM8" s="42"/>
      <c r="AN8" s="42"/>
      <c r="AO8" s="42"/>
      <c r="AP8" s="42"/>
      <c r="AQ8" s="42"/>
      <c r="AR8" s="42"/>
      <c r="AS8" s="42"/>
      <c r="AT8" s="35">
        <f>データ!T6</f>
        <v>229.96</v>
      </c>
      <c r="AU8" s="35"/>
      <c r="AV8" s="35"/>
      <c r="AW8" s="35"/>
      <c r="AX8" s="35"/>
      <c r="AY8" s="35"/>
      <c r="AZ8" s="35"/>
      <c r="BA8" s="35"/>
      <c r="BB8" s="35">
        <f>データ!U6</f>
        <v>1314.94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1.8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4400</v>
      </c>
      <c r="AE10" s="42"/>
      <c r="AF10" s="42"/>
      <c r="AG10" s="42"/>
      <c r="AH10" s="42"/>
      <c r="AI10" s="42"/>
      <c r="AJ10" s="42"/>
      <c r="AK10" s="2"/>
      <c r="AL10" s="42">
        <f>データ!V6</f>
        <v>5425</v>
      </c>
      <c r="AM10" s="42"/>
      <c r="AN10" s="42"/>
      <c r="AO10" s="42"/>
      <c r="AP10" s="42"/>
      <c r="AQ10" s="42"/>
      <c r="AR10" s="42"/>
      <c r="AS10" s="42"/>
      <c r="AT10" s="35">
        <f>データ!W6</f>
        <v>17.579999999999998</v>
      </c>
      <c r="AU10" s="35"/>
      <c r="AV10" s="35"/>
      <c r="AW10" s="35"/>
      <c r="AX10" s="35"/>
      <c r="AY10" s="35"/>
      <c r="AZ10" s="35"/>
      <c r="BA10" s="35"/>
      <c r="BB10" s="35">
        <f>データ!X6</f>
        <v>308.58999999999997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43</v>
      </c>
      <c r="N86" s="12" t="s">
        <v>44</v>
      </c>
      <c r="O86" s="12" t="str">
        <f>データ!EO6</f>
        <v>【-】</v>
      </c>
    </row>
  </sheetData>
  <sheetProtection algorithmName="SHA-512" hashValue="FcTMgqOg0sOWzs8kL48C+DiLkJy+PIA97prRwTlf0wmRAvMo+hgzbdIjSQOWYvMy5yqQXjqMpqDtqn1p1Q2KeQ==" saltValue="mUjzmXt77XltlHrEvUYq2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2022</v>
      </c>
      <c r="C6" s="19">
        <f t="shared" ref="C6:X6" si="3">C7</f>
        <v>402036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福岡県　久留米市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1.8</v>
      </c>
      <c r="Q6" s="20">
        <f t="shared" si="3"/>
        <v>100</v>
      </c>
      <c r="R6" s="20">
        <f t="shared" si="3"/>
        <v>4400</v>
      </c>
      <c r="S6" s="20">
        <f t="shared" si="3"/>
        <v>302383</v>
      </c>
      <c r="T6" s="20">
        <f t="shared" si="3"/>
        <v>229.96</v>
      </c>
      <c r="U6" s="20">
        <f t="shared" si="3"/>
        <v>1314.94</v>
      </c>
      <c r="V6" s="20">
        <f t="shared" si="3"/>
        <v>5425</v>
      </c>
      <c r="W6" s="20">
        <f t="shared" si="3"/>
        <v>17.579999999999998</v>
      </c>
      <c r="X6" s="20">
        <f t="shared" si="3"/>
        <v>308.58999999999997</v>
      </c>
      <c r="Y6" s="21">
        <f>IF(Y7="",NA(),Y7)</f>
        <v>101.78</v>
      </c>
      <c r="Z6" s="21">
        <f t="shared" ref="Z6:AH6" si="4">IF(Z7="",NA(),Z7)</f>
        <v>103.92</v>
      </c>
      <c r="AA6" s="21">
        <f t="shared" si="4"/>
        <v>102.63</v>
      </c>
      <c r="AB6" s="21">
        <f t="shared" si="4"/>
        <v>98.43</v>
      </c>
      <c r="AC6" s="21">
        <f t="shared" si="4"/>
        <v>101.07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581.75</v>
      </c>
      <c r="BI6" s="21">
        <f t="shared" si="7"/>
        <v>580.45000000000005</v>
      </c>
      <c r="BJ6" s="21">
        <f t="shared" si="7"/>
        <v>562.53</v>
      </c>
      <c r="BK6" s="21">
        <f t="shared" si="7"/>
        <v>296.89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73.150000000000006</v>
      </c>
      <c r="BR6" s="21">
        <f t="shared" ref="BR6:BZ6" si="8">IF(BR7="",NA(),BR7)</f>
        <v>79.14</v>
      </c>
      <c r="BS6" s="21">
        <f t="shared" si="8"/>
        <v>59.15</v>
      </c>
      <c r="BT6" s="21">
        <f t="shared" si="8"/>
        <v>71.709999999999994</v>
      </c>
      <c r="BU6" s="21">
        <f t="shared" si="8"/>
        <v>79.64</v>
      </c>
      <c r="BV6" s="21">
        <f t="shared" si="8"/>
        <v>63.06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216.19</v>
      </c>
      <c r="CC6" s="21">
        <f t="shared" ref="CC6:CK6" si="9">IF(CC7="",NA(),CC7)</f>
        <v>202.6</v>
      </c>
      <c r="CD6" s="21">
        <f t="shared" si="9"/>
        <v>277.3</v>
      </c>
      <c r="CE6" s="21">
        <f t="shared" si="9"/>
        <v>220.55</v>
      </c>
      <c r="CF6" s="21">
        <f t="shared" si="9"/>
        <v>195.33</v>
      </c>
      <c r="CG6" s="21">
        <f t="shared" si="9"/>
        <v>264.77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100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>
        <f t="shared" si="10"/>
        <v>59.94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89.66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2022</v>
      </c>
      <c r="C7" s="23">
        <v>402036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1.8</v>
      </c>
      <c r="Q7" s="24">
        <v>100</v>
      </c>
      <c r="R7" s="24">
        <v>4400</v>
      </c>
      <c r="S7" s="24">
        <v>302383</v>
      </c>
      <c r="T7" s="24">
        <v>229.96</v>
      </c>
      <c r="U7" s="24">
        <v>1314.94</v>
      </c>
      <c r="V7" s="24">
        <v>5425</v>
      </c>
      <c r="W7" s="24">
        <v>17.579999999999998</v>
      </c>
      <c r="X7" s="24">
        <v>308.58999999999997</v>
      </c>
      <c r="Y7" s="24">
        <v>101.78</v>
      </c>
      <c r="Z7" s="24">
        <v>103.92</v>
      </c>
      <c r="AA7" s="24">
        <v>102.63</v>
      </c>
      <c r="AB7" s="24">
        <v>98.43</v>
      </c>
      <c r="AC7" s="24">
        <v>101.07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581.75</v>
      </c>
      <c r="BI7" s="24">
        <v>580.45000000000005</v>
      </c>
      <c r="BJ7" s="24">
        <v>562.53</v>
      </c>
      <c r="BK7" s="24">
        <v>296.89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73.150000000000006</v>
      </c>
      <c r="BR7" s="24">
        <v>79.14</v>
      </c>
      <c r="BS7" s="24">
        <v>59.15</v>
      </c>
      <c r="BT7" s="24">
        <v>71.709999999999994</v>
      </c>
      <c r="BU7" s="24">
        <v>79.64</v>
      </c>
      <c r="BV7" s="24">
        <v>63.06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216.19</v>
      </c>
      <c r="CC7" s="24">
        <v>202.6</v>
      </c>
      <c r="CD7" s="24">
        <v>277.3</v>
      </c>
      <c r="CE7" s="24">
        <v>220.55</v>
      </c>
      <c r="CF7" s="24">
        <v>195.33</v>
      </c>
      <c r="CG7" s="24">
        <v>264.77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59.94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89.66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SGC20054</cp:lastModifiedBy>
  <cp:lastPrinted>2024-02-14T07:31:40Z</cp:lastPrinted>
  <dcterms:created xsi:type="dcterms:W3CDTF">2023-12-12T03:00:58Z</dcterms:created>
  <dcterms:modified xsi:type="dcterms:W3CDTF">2024-02-14T07:31:47Z</dcterms:modified>
  <cp:category/>
</cp:coreProperties>
</file>