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801\全部局共用\0105.総合政策部\40.総合政策部 財政課\20240210 ●照会対応フォルダ●\【1月29日〆】公営企業に係る経営比較分析表（令和４年度決算）の分析等について\部局・県提出F\上下水道部\"/>
    </mc:Choice>
  </mc:AlternateContent>
  <workbookProtection workbookAlgorithmName="SHA-512" workbookHashValue="g0xy26eUeqlOkdROg426mNiAfyB2lr0NdeCFXCI0DtFiYuI6EiMW05fDtVs7EXL9kTZKMLWhuEXg9aoqHmdRxA==" workbookSaltValue="ZUAIeNi375HZ9iyudWW6jA==" workbookSpinCount="100000" lockStructure="1"/>
  <bookViews>
    <workbookView xWindow="0" yWindow="0" windowWidth="15360" windowHeight="7640"/>
  </bookViews>
  <sheets>
    <sheet name="法適用_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<sst xmlns="http://schemas.openxmlformats.org/spreadsheetml/2006/main" count="228" uniqueCount="114">
  <si>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</si>
  <si>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</si>
  <si>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</si>
  <si>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</si>
  <si>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</si>
  <si>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</si>
  <si>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</si>
  <si>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</si>
  <si>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</si>
  <si>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</si>
  <si>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</si>
  <si>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</si>
  <si>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</si>
  <si>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</si>
  <si>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</si>
  <si>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</si>
  <si>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</si>
  <si>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</si>
  <si>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</si>
  <si>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</si>
  <si>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</si>
  <si>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</si>
  <si>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</si>
  <si>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</si>
  <si>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</si>
  <si>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</si>
  <si>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</si>
  <si>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</si>
  <si>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</si>
  <si>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</si>
  <si>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</si>
  <si>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</si>
  <si>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</si>
  <si>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</si>
  <si>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</si>
  <si>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</si>
  <si>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</si>
  <si>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</si>
  <si>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</si>
  <si>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</si>
  <si>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</si>
  <si>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</si>
  <si>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</si>
  <si>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</si>
  <si>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</si>
  <si>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</si>
  <si>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</si>
  <si>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</si>
  <si>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</si>
  <si>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</si>
  <si>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</si>
  <si>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</si>
  <si>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</si>
  <si>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</si>
  <si>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</si>
  <si>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</si>
  <si>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</si>
  <si>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</si>
  <si>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</si>
  <si>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</si>
  <si>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</si>
  <si>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</si>
  <si>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</si>
  <si>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</si>
  <si>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</si>
  <si>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</si>
  <si>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</si>
  <si>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</si>
  <si>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</si>
  <si>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</si>
  <si>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</si>
  <si>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</si>
  <si>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</si>
  <si>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</si>
  <si>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</si>
  <si>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</si>
  <si>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</si>
  <si>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</si>
  <si>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</si>
  <si>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</si>
  <si>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</si>
  <si>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</si>
  <si>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</si>
  <si>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</si>
  <si>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</si>
  <si>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</si>
  <si>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</si>
  <si>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</si>
  <si>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</si>
  <si>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</si>
  <si>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</si>
  <si>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</si>
  <si>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</si>
  <si>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久留米市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</si>
  <si>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</si>
  <si>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</si>
  <si>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</si>
  <si>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</si>
  <si>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</si>
  <si>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</si>
  <si>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</si>
  <si>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</si>
  <si>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</si>
  <si>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</si>
  <si>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</si>
  <si>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</si>
  <si>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</si>
  <si>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</si>
  <si>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</si>
  <si>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</si>
  <si>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</si>
  <si>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②累積欠損金比率、③流動比率、④企業債残高対給水収益比率、⑤料金回収率、⑥給水原価率
　これらの指標は、類似団体の平均値よりも良好な値又は、同程度の値を示しており、経営の状況、資金の状況、債務の状況等の面から、健全な経営ができている。
①経常収支比率
 令和４年度は全国平均値と同程度あるが、年々低下し、類似団体よりも低い数値となった。原因としては、需要減に伴う給水収益の減少及び動力費の急激な上昇などに伴う費用の増加等が考えられる。今後も経営状況の変化に留意しつつ、経営効率化を推進していく必要がある。
⑦施設利用率
　類似団体の平均より低いが、災害等に備える危機管理のためや、老朽施設を改修するためには、ある程度の余裕も必要であるため、これらを踏まえて利用率の向上を目指していく必要がある。
⑧有収率
　類似団体平均と比較し、低い数値となっていたが、水質管理や整備区域の拡大に伴う作業用など、収入とならない水量の削減に努めた結果、数値は改善し、類似団体平均と同程度となった。今後も引き続き有収率向上対策に努めていきたい。</t>
    <rPh sb="134" eb="136">
      <t>ゼンコク</t>
    </rPh>
    <rPh sb="136" eb="138">
      <t>ヘイキン</t>
    </rPh>
    <rPh sb="138" eb="139">
      <t>チ</t>
    </rPh>
    <rPh sb="140" eb="143">
      <t>ドウテイド</t>
    </rPh>
    <rPh sb="153" eb="155">
      <t>ルイジ</t>
    </rPh>
    <rPh sb="155" eb="157">
      <t>ダンタイ</t>
    </rPh>
    <rPh sb="160" eb="161">
      <t>ヒク</t>
    </rPh>
    <rPh sb="162" eb="164">
      <t>スウチ</t>
    </rPh>
    <rPh sb="169" eb="171">
      <t>ゲンイン</t>
    </rPh>
    <rPh sb="210" eb="211">
      <t>トウ</t>
    </rPh>
    <rPh sb="212" eb="213">
      <t>カンガ</t>
    </rPh>
    <rPh sb="247" eb="249">
      <t>ヒツヨウ</t>
    </rPh>
    <rPh sb="423" eb="425">
      <t>カイゼン</t>
    </rPh>
    <rPh sb="434" eb="437">
      <t>ドウテイド</t>
    </rPh>
    <rPh sb="442" eb="444">
      <t>コンゴ</t>
    </rPh>
    <phoneticPr fontId="4"/>
  </si>
  <si>
    <t>①有形固定資産減価償却率
　指標は、類似団体の平均に比べると老朽化の度合は低い数値を示しているが、近年は上昇傾向が見られ、老朽化資産が増えてきている。
②管路経年化率
　類似団体の平均値よりも高い状況にあり、本市でも法定耐用年数を経過した水道管が多くなっている。
③管路更新率
　本市では漏水事故の多くを占めるビニル製配水管の更新に取り組んでおり、類似団体の平均値よりも高い数値であるが、②管路経年化率も高い状況であるため、引き続き、計画的に管路更新を実施していく必要がある。</t>
    <rPh sb="187" eb="189">
      <t>スウチ</t>
    </rPh>
    <phoneticPr fontId="4"/>
  </si>
  <si>
    <t>　本市の水道事業は、健全性・効率性を示す指標については、健全な状況であるが、老朽化の状況を示す指標について、類似団体と比較し、健全とは言えない状況である。
　今後は、人口減少による料金収入の減少が見込まれる一方で、施設の老朽化が進むことにより更新需要が増加していくことから、経営環境はより厳しいものとなっていく。
　このような中で、水道事業の持続的な安定経営を目的に令和２年度に策定した「経営戦略」の中期改定を行っているところであり、更なる経営安定化の推進に取り組んでいく。</t>
    <rPh sb="63" eb="65">
      <t>ケンゼン</t>
    </rPh>
    <rPh sb="200" eb="202">
      <t>チュウキ</t>
    </rPh>
    <rPh sb="202" eb="204">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</si>
</sst>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1.06</c:v>
                </c:pt>
                <c:pt idx="1">
                  <c:v>0.64</c:v>
                </c:pt>
                <c:pt idx="2">
                  <c:v>0.28999999999999998</c:v>
                </c:pt>
                <c:pt idx="3">
                  <c:v>0.91</c:v>
                </c:pt>
                <c:pt idx="4">
                  <c:v>1.85</c:v>
                </c:pt>
              </c:numCache>
            </c:numRef>
          </c:val>
          <c:extLst>
            <c:ext xmlns:c16="http://schemas.microsoft.com/office/drawing/2014/chart" uri="{C3380CC4-5D6E-409C-BE32-E72D297353CC}">
              <c16:uniqueId val="{00000000-3899-4FE9-9AA2-27305BCF27A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3899-4FE9-9AA2-27305BCF27A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52.84</c:v>
                </c:pt>
                <c:pt idx="1">
                  <c:v>52.19</c:v>
                </c:pt>
                <c:pt idx="2">
                  <c:v>52.78</c:v>
                </c:pt>
                <c:pt idx="3">
                  <c:v>52.11</c:v>
                </c:pt>
                <c:pt idx="4">
                  <c:v>51.2</c:v>
                </c:pt>
              </c:numCache>
            </c:numRef>
          </c:val>
          <c:extLst>
            <c:ext xmlns:c16="http://schemas.microsoft.com/office/drawing/2014/chart" uri="{C3380CC4-5D6E-409C-BE32-E72D297353CC}">
              <c16:uniqueId val="{00000000-2A48-4246-84DF-C3023C5F57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2A48-4246-84DF-C3023C5F57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88.52</c:v>
                </c:pt>
                <c:pt idx="1">
                  <c:v>88.9</c:v>
                </c:pt>
                <c:pt idx="2">
                  <c:v>89.09</c:v>
                </c:pt>
                <c:pt idx="3">
                  <c:v>89.86</c:v>
                </c:pt>
                <c:pt idx="4">
                  <c:v>90.26</c:v>
                </c:pt>
              </c:numCache>
            </c:numRef>
          </c:val>
          <c:extLst>
            <c:ext xmlns:c16="http://schemas.microsoft.com/office/drawing/2014/chart" uri="{C3380CC4-5D6E-409C-BE32-E72D297353CC}">
              <c16:uniqueId val="{00000000-CFEC-413C-AEFE-452D46BF2FC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CFEC-413C-AEFE-452D46BF2FC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115.19</c:v>
                </c:pt>
                <c:pt idx="1">
                  <c:v>117.22</c:v>
                </c:pt>
                <c:pt idx="2">
                  <c:v>116.78</c:v>
                </c:pt>
                <c:pt idx="3">
                  <c:v>113.1</c:v>
                </c:pt>
                <c:pt idx="4">
                  <c:v>108.85</c:v>
                </c:pt>
              </c:numCache>
            </c:numRef>
          </c:val>
          <c:extLst>
            <c:ext xmlns:c16="http://schemas.microsoft.com/office/drawing/2014/chart" uri="{C3380CC4-5D6E-409C-BE32-E72D297353CC}">
              <c16:uniqueId val="{00000000-A344-44D7-93A5-5AF1F55767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A344-44D7-93A5-5AF1F55767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44.72</c:v>
                </c:pt>
                <c:pt idx="1">
                  <c:v>45.85</c:v>
                </c:pt>
                <c:pt idx="2">
                  <c:v>46.08</c:v>
                </c:pt>
                <c:pt idx="3">
                  <c:v>45.8</c:v>
                </c:pt>
                <c:pt idx="4">
                  <c:v>46.97</c:v>
                </c:pt>
              </c:numCache>
            </c:numRef>
          </c:val>
          <c:extLst>
            <c:ext xmlns:c16="http://schemas.microsoft.com/office/drawing/2014/chart" uri="{C3380CC4-5D6E-409C-BE32-E72D297353CC}">
              <c16:uniqueId val="{00000000-DF05-4C35-AEF3-5325C8E21D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DF05-4C35-AEF3-5325C8E21D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25.19</c:v>
                </c:pt>
                <c:pt idx="1">
                  <c:v>28.04</c:v>
                </c:pt>
                <c:pt idx="2">
                  <c:v>30.24</c:v>
                </c:pt>
                <c:pt idx="3">
                  <c:v>30.61</c:v>
                </c:pt>
                <c:pt idx="4">
                  <c:v>30.24</c:v>
                </c:pt>
              </c:numCache>
            </c:numRef>
          </c:val>
          <c:extLst>
            <c:ext xmlns:c16="http://schemas.microsoft.com/office/drawing/2014/chart" uri="{C3380CC4-5D6E-409C-BE32-E72D297353CC}">
              <c16:uniqueId val="{00000000-6BA5-442E-AD76-19264B970B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6BA5-442E-AD76-19264B970B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4E-40B0-A77B-A9E6402506E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D54E-40B0-A77B-A9E6402506E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310.52999999999997</c:v>
                </c:pt>
                <c:pt idx="1">
                  <c:v>391.69</c:v>
                </c:pt>
                <c:pt idx="2">
                  <c:v>391.24</c:v>
                </c:pt>
                <c:pt idx="3">
                  <c:v>292.17</c:v>
                </c:pt>
                <c:pt idx="4">
                  <c:v>327.87</c:v>
                </c:pt>
              </c:numCache>
            </c:numRef>
          </c:val>
          <c:extLst>
            <c:ext xmlns:c16="http://schemas.microsoft.com/office/drawing/2014/chart" uri="{C3380CC4-5D6E-409C-BE32-E72D297353CC}">
              <c16:uniqueId val="{00000000-D4D5-4585-BBD2-09332A8E7A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D4D5-4585-BBD2-09332A8E7A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204.31</c:v>
                </c:pt>
                <c:pt idx="1">
                  <c:v>205.05</c:v>
                </c:pt>
                <c:pt idx="2">
                  <c:v>202.3</c:v>
                </c:pt>
                <c:pt idx="3">
                  <c:v>199.2</c:v>
                </c:pt>
                <c:pt idx="4">
                  <c:v>195.15</c:v>
                </c:pt>
              </c:numCache>
            </c:numRef>
          </c:val>
          <c:extLst>
            <c:ext xmlns:c16="http://schemas.microsoft.com/office/drawing/2014/chart" uri="{C3380CC4-5D6E-409C-BE32-E72D297353CC}">
              <c16:uniqueId val="{00000000-8E47-48FB-ACCE-9F8E9243718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8E47-48FB-ACCE-9F8E9243718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114.31</c:v>
                </c:pt>
                <c:pt idx="1">
                  <c:v>116.71</c:v>
                </c:pt>
                <c:pt idx="2">
                  <c:v>116.02</c:v>
                </c:pt>
                <c:pt idx="3">
                  <c:v>112.13</c:v>
                </c:pt>
                <c:pt idx="4">
                  <c:v>107.71</c:v>
                </c:pt>
              </c:numCache>
            </c:numRef>
          </c:val>
          <c:extLst>
            <c:ext xmlns:c16="http://schemas.microsoft.com/office/drawing/2014/chart" uri="{C3380CC4-5D6E-409C-BE32-E72D297353CC}">
              <c16:uniqueId val="{00000000-D35C-4BCA-91F7-B12AE54C67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D35C-4BCA-91F7-B12AE54C67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151.37</c:v>
                </c:pt>
                <c:pt idx="1">
                  <c:v>148.05000000000001</c:v>
                </c:pt>
                <c:pt idx="2">
                  <c:v>147.49</c:v>
                </c:pt>
                <c:pt idx="3">
                  <c:v>153.18</c:v>
                </c:pt>
                <c:pt idx="4">
                  <c:v>160.06</c:v>
                </c:pt>
              </c:numCache>
            </c:numRef>
          </c:val>
          <c:extLst>
            <c:ext xmlns:c16="http://schemas.microsoft.com/office/drawing/2014/chart" uri="{C3380CC4-5D6E-409C-BE32-E72D297353CC}">
              <c16:uniqueId val="{00000000-2FF4-4564-AB14-4E64C7D8EA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2FF4-4564-AB14-4E64C7D8EA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43" zoomScale="55" zoomScaleNormal="55" workbookViewId="0">
      <selection activeCell="CA66" sqref="CA6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福岡県　久留米市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302383</v>
      </c>
      <c r="AM8" s="66"/>
      <c r="AN8" s="66"/>
      <c r="AO8" s="66"/>
      <c r="AP8" s="66"/>
      <c r="AQ8" s="66"/>
      <c r="AR8" s="66"/>
      <c r="AS8" s="66"/>
      <c r="AT8" s="37">
        <f>データ!$S$6</f>
        <v>229.96</v>
      </c>
      <c r="AU8" s="38"/>
      <c r="AV8" s="38"/>
      <c r="AW8" s="38"/>
      <c r="AX8" s="38"/>
      <c r="AY8" s="38"/>
      <c r="AZ8" s="38"/>
      <c r="BA8" s="38"/>
      <c r="BB8" s="55">
        <f>データ!$T$6</f>
        <v>1314.94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78.040000000000006</v>
      </c>
      <c r="J10" s="38"/>
      <c r="K10" s="38"/>
      <c r="L10" s="38"/>
      <c r="M10" s="38"/>
      <c r="N10" s="38"/>
      <c r="O10" s="65"/>
      <c r="P10" s="55">
        <f>データ!$P$6</f>
        <v>90.94</v>
      </c>
      <c r="Q10" s="55"/>
      <c r="R10" s="55"/>
      <c r="S10" s="55"/>
      <c r="T10" s="55"/>
      <c r="U10" s="55"/>
      <c r="V10" s="55"/>
      <c r="W10" s="66">
        <f>データ!$Q$6</f>
        <v>2585</v>
      </c>
      <c r="X10" s="66"/>
      <c r="Y10" s="66"/>
      <c r="Z10" s="66"/>
      <c r="AA10" s="66"/>
      <c r="AB10" s="66"/>
      <c r="AC10" s="66"/>
      <c r="AD10" s="2"/>
      <c r="AE10" s="2"/>
      <c r="AF10" s="2"/>
      <c r="AG10" s="2"/>
      <c r="AH10" s="2"/>
      <c r="AI10" s="2"/>
      <c r="AJ10" s="2"/>
      <c r="AK10" s="2"/>
      <c r="AL10" s="66">
        <f>データ!$U$6</f>
        <v>274281</v>
      </c>
      <c r="AM10" s="66"/>
      <c r="AN10" s="66"/>
      <c r="AO10" s="66"/>
      <c r="AP10" s="66"/>
      <c r="AQ10" s="66"/>
      <c r="AR10" s="66"/>
      <c r="AS10" s="66"/>
      <c r="AT10" s="37">
        <f>データ!$V$6</f>
        <v>170.26</v>
      </c>
      <c r="AU10" s="38"/>
      <c r="AV10" s="38"/>
      <c r="AW10" s="38"/>
      <c r="AX10" s="38"/>
      <c r="AY10" s="38"/>
      <c r="AZ10" s="38"/>
      <c r="BA10" s="38"/>
      <c r="BB10" s="55">
        <f>データ!$W$6</f>
        <v>1610.95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0Wa/6tQhIRn1r/g3JyvZHxs2iYvtnMEmL0ZRWcdIK8QjJcGaq7TCZIhlxz0RKGW5wTmI3UoS3qanFKoK8kp0A==" saltValue="Dj7sO7DNkIsGzvCOkyjk9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402036</v>
      </c>
      <c r="D6" s="20">
        <f t="shared" si="3"/>
        <v>46</v>
      </c>
      <c r="E6" s="20">
        <f t="shared" si="3"/>
        <v>1</v>
      </c>
      <c r="F6" s="20">
        <f t="shared" si="3"/>
        <v>0</v>
      </c>
      <c r="G6" s="20">
        <f t="shared" si="3"/>
        <v>1</v>
      </c>
      <c r="H6" s="20" t="str">
        <f t="shared" si="3"/>
        <v>福岡県　久留米市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78.040000000000006</v>
      </c>
      <c r="P6" s="21">
        <f t="shared" si="3"/>
        <v>90.94</v>
      </c>
      <c r="Q6" s="21">
        <f t="shared" si="3"/>
        <v>2585</v>
      </c>
      <c r="R6" s="21">
        <f t="shared" si="3"/>
        <v>302383</v>
      </c>
      <c r="S6" s="21">
        <f t="shared" si="3"/>
        <v>229.96</v>
      </c>
      <c r="T6" s="21">
        <f t="shared" si="3"/>
        <v>1314.94</v>
      </c>
      <c r="U6" s="21">
        <f t="shared" si="3"/>
        <v>274281</v>
      </c>
      <c r="V6" s="21">
        <f t="shared" si="3"/>
        <v>170.26</v>
      </c>
      <c r="W6" s="21">
        <f t="shared" si="3"/>
        <v>1610.95</v>
      </c>
      <c r="X6" s="22">
        <f>IF(X7="",NA(),X7)</f>
        <v>115.19</v>
      </c>
      <c r="Y6" s="22">
        <f t="shared" ref="Y6:AG6" si="4">IF(Y7="",NA(),Y7)</f>
        <v>117.22</v>
      </c>
      <c r="Z6" s="22">
        <f t="shared" si="4"/>
        <v>116.78</v>
      </c>
      <c r="AA6" s="22">
        <f t="shared" si="4"/>
        <v>113.1</v>
      </c>
      <c r="AB6" s="22">
        <f t="shared" si="4"/>
        <v>108.85</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310.52999999999997</v>
      </c>
      <c r="AU6" s="22">
        <f t="shared" ref="AU6:BC6" si="6">IF(AU7="",NA(),AU7)</f>
        <v>391.69</v>
      </c>
      <c r="AV6" s="22">
        <f t="shared" si="6"/>
        <v>391.24</v>
      </c>
      <c r="AW6" s="22">
        <f t="shared" si="6"/>
        <v>292.17</v>
      </c>
      <c r="AX6" s="22">
        <f t="shared" si="6"/>
        <v>327.87</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204.31</v>
      </c>
      <c r="BF6" s="22">
        <f t="shared" ref="BF6:BN6" si="7">IF(BF7="",NA(),BF7)</f>
        <v>205.05</v>
      </c>
      <c r="BG6" s="22">
        <f t="shared" si="7"/>
        <v>202.3</v>
      </c>
      <c r="BH6" s="22">
        <f t="shared" si="7"/>
        <v>199.2</v>
      </c>
      <c r="BI6" s="22">
        <f t="shared" si="7"/>
        <v>195.15</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114.31</v>
      </c>
      <c r="BQ6" s="22">
        <f t="shared" ref="BQ6:BY6" si="8">IF(BQ7="",NA(),BQ7)</f>
        <v>116.71</v>
      </c>
      <c r="BR6" s="22">
        <f t="shared" si="8"/>
        <v>116.02</v>
      </c>
      <c r="BS6" s="22">
        <f t="shared" si="8"/>
        <v>112.13</v>
      </c>
      <c r="BT6" s="22">
        <f t="shared" si="8"/>
        <v>107.71</v>
      </c>
      <c r="BU6" s="22">
        <f t="shared" si="8"/>
        <v>104.84</v>
      </c>
      <c r="BV6" s="22">
        <f t="shared" si="8"/>
        <v>106.11</v>
      </c>
      <c r="BW6" s="22">
        <f t="shared" si="8"/>
        <v>103.75</v>
      </c>
      <c r="BX6" s="22">
        <f t="shared" si="8"/>
        <v>105.3</v>
      </c>
      <c r="BY6" s="22">
        <f t="shared" si="8"/>
        <v>99.41</v>
      </c>
      <c r="BZ6" s="21" t="str">
        <f>IF(BZ7="","",IF(BZ7="-","【-】","【"&amp;SUBSTITUTE(TEXT(BZ7,"#,##0.00"),"-","△")&amp;"】"))</f>
        <v>【97.47】</v>
      </c>
      <c r="CA6" s="22">
        <f>IF(CA7="",NA(),CA7)</f>
        <v>151.37</v>
      </c>
      <c r="CB6" s="22">
        <f t="shared" ref="CB6:CJ6" si="9">IF(CB7="",NA(),CB7)</f>
        <v>148.05000000000001</v>
      </c>
      <c r="CC6" s="22">
        <f t="shared" si="9"/>
        <v>147.49</v>
      </c>
      <c r="CD6" s="22">
        <f t="shared" si="9"/>
        <v>153.18</v>
      </c>
      <c r="CE6" s="22">
        <f t="shared" si="9"/>
        <v>160.06</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52.84</v>
      </c>
      <c r="CM6" s="22">
        <f t="shared" ref="CM6:CU6" si="10">IF(CM7="",NA(),CM7)</f>
        <v>52.19</v>
      </c>
      <c r="CN6" s="22">
        <f t="shared" si="10"/>
        <v>52.78</v>
      </c>
      <c r="CO6" s="22">
        <f t="shared" si="10"/>
        <v>52.11</v>
      </c>
      <c r="CP6" s="22">
        <f t="shared" si="10"/>
        <v>51.2</v>
      </c>
      <c r="CQ6" s="22">
        <f t="shared" si="10"/>
        <v>62.32</v>
      </c>
      <c r="CR6" s="22">
        <f t="shared" si="10"/>
        <v>61.71</v>
      </c>
      <c r="CS6" s="22">
        <f t="shared" si="10"/>
        <v>63.12</v>
      </c>
      <c r="CT6" s="22">
        <f t="shared" si="10"/>
        <v>62.57</v>
      </c>
      <c r="CU6" s="22">
        <f t="shared" si="10"/>
        <v>61.56</v>
      </c>
      <c r="CV6" s="21" t="str">
        <f>IF(CV7="","",IF(CV7="-","【-】","【"&amp;SUBSTITUTE(TEXT(CV7,"#,##0.00"),"-","△")&amp;"】"))</f>
        <v>【59.97】</v>
      </c>
      <c r="CW6" s="22">
        <f>IF(CW7="",NA(),CW7)</f>
        <v>88.52</v>
      </c>
      <c r="CX6" s="22">
        <f t="shared" ref="CX6:DF6" si="11">IF(CX7="",NA(),CX7)</f>
        <v>88.9</v>
      </c>
      <c r="CY6" s="22">
        <f t="shared" si="11"/>
        <v>89.09</v>
      </c>
      <c r="CZ6" s="22">
        <f t="shared" si="11"/>
        <v>89.86</v>
      </c>
      <c r="DA6" s="22">
        <f t="shared" si="11"/>
        <v>90.26</v>
      </c>
      <c r="DB6" s="22">
        <f t="shared" si="11"/>
        <v>90.19</v>
      </c>
      <c r="DC6" s="22">
        <f t="shared" si="11"/>
        <v>90.03</v>
      </c>
      <c r="DD6" s="22">
        <f t="shared" si="11"/>
        <v>90.09</v>
      </c>
      <c r="DE6" s="22">
        <f t="shared" si="11"/>
        <v>90.21</v>
      </c>
      <c r="DF6" s="22">
        <f t="shared" si="11"/>
        <v>90.11</v>
      </c>
      <c r="DG6" s="21" t="str">
        <f>IF(DG7="","",IF(DG7="-","【-】","【"&amp;SUBSTITUTE(TEXT(DG7,"#,##0.00"),"-","△")&amp;"】"))</f>
        <v>【89.76】</v>
      </c>
      <c r="DH6" s="22">
        <f>IF(DH7="",NA(),DH7)</f>
        <v>44.72</v>
      </c>
      <c r="DI6" s="22">
        <f t="shared" ref="DI6:DQ6" si="12">IF(DI7="",NA(),DI7)</f>
        <v>45.85</v>
      </c>
      <c r="DJ6" s="22">
        <f t="shared" si="12"/>
        <v>46.08</v>
      </c>
      <c r="DK6" s="22">
        <f t="shared" si="12"/>
        <v>45.8</v>
      </c>
      <c r="DL6" s="22">
        <f t="shared" si="12"/>
        <v>46.97</v>
      </c>
      <c r="DM6" s="22">
        <f t="shared" si="12"/>
        <v>48.86</v>
      </c>
      <c r="DN6" s="22">
        <f t="shared" si="12"/>
        <v>49.6</v>
      </c>
      <c r="DO6" s="22">
        <f t="shared" si="12"/>
        <v>50.31</v>
      </c>
      <c r="DP6" s="22">
        <f t="shared" si="12"/>
        <v>50.74</v>
      </c>
      <c r="DQ6" s="22">
        <f t="shared" si="12"/>
        <v>51.49</v>
      </c>
      <c r="DR6" s="21" t="str">
        <f>IF(DR7="","",IF(DR7="-","【-】","【"&amp;SUBSTITUTE(TEXT(DR7,"#,##0.00"),"-","△")&amp;"】"))</f>
        <v>【51.51】</v>
      </c>
      <c r="DS6" s="22">
        <f>IF(DS7="",NA(),DS7)</f>
        <v>25.19</v>
      </c>
      <c r="DT6" s="22">
        <f t="shared" ref="DT6:EB6" si="13">IF(DT7="",NA(),DT7)</f>
        <v>28.04</v>
      </c>
      <c r="DU6" s="22">
        <f t="shared" si="13"/>
        <v>30.24</v>
      </c>
      <c r="DV6" s="22">
        <f t="shared" si="13"/>
        <v>30.61</v>
      </c>
      <c r="DW6" s="22">
        <f t="shared" si="13"/>
        <v>30.24</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1.06</v>
      </c>
      <c r="EE6" s="22">
        <f t="shared" ref="EE6:EM6" si="14">IF(EE7="",NA(),EE7)</f>
        <v>0.64</v>
      </c>
      <c r="EF6" s="22">
        <f t="shared" si="14"/>
        <v>0.28999999999999998</v>
      </c>
      <c r="EG6" s="22">
        <f t="shared" si="14"/>
        <v>0.91</v>
      </c>
      <c r="EH6" s="22">
        <f t="shared" si="14"/>
        <v>1.85</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
      <c r="A7" s="15"/>
      <c r="B7" s="24">
        <v>2022</v>
      </c>
      <c r="C7" s="24">
        <v>402036</v>
      </c>
      <c r="D7" s="24">
        <v>46</v>
      </c>
      <c r="E7" s="24">
        <v>1</v>
      </c>
      <c r="F7" s="24">
        <v>0</v>
      </c>
      <c r="G7" s="24">
        <v>1</v>
      </c>
      <c r="H7" s="24" t="s">
        <v>93</v>
      </c>
      <c r="I7" s="24" t="s">
        <v>94</v>
      </c>
      <c r="J7" s="24" t="s">
        <v>95</v>
      </c>
      <c r="K7" s="24" t="s">
        <v>96</v>
      </c>
      <c r="L7" s="24" t="s">
        <v>97</v>
      </c>
      <c r="M7" s="24" t="s">
        <v>98</v>
      </c>
      <c r="N7" s="25" t="s">
        <v>99</v>
      </c>
      <c r="O7" s="25">
        <v>78.040000000000006</v>
      </c>
      <c r="P7" s="25">
        <v>90.94</v>
      </c>
      <c r="Q7" s="25">
        <v>2585</v>
      </c>
      <c r="R7" s="25">
        <v>302383</v>
      </c>
      <c r="S7" s="25">
        <v>229.96</v>
      </c>
      <c r="T7" s="25">
        <v>1314.94</v>
      </c>
      <c r="U7" s="25">
        <v>274281</v>
      </c>
      <c r="V7" s="25">
        <v>170.26</v>
      </c>
      <c r="W7" s="25">
        <v>1610.95</v>
      </c>
      <c r="X7" s="25">
        <v>115.19</v>
      </c>
      <c r="Y7" s="25">
        <v>117.22</v>
      </c>
      <c r="Z7" s="25">
        <v>116.78</v>
      </c>
      <c r="AA7" s="25">
        <v>113.1</v>
      </c>
      <c r="AB7" s="25">
        <v>108.85</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310.52999999999997</v>
      </c>
      <c r="AU7" s="25">
        <v>391.69</v>
      </c>
      <c r="AV7" s="25">
        <v>391.24</v>
      </c>
      <c r="AW7" s="25">
        <v>292.17</v>
      </c>
      <c r="AX7" s="25">
        <v>327.87</v>
      </c>
      <c r="AY7" s="25">
        <v>318.89</v>
      </c>
      <c r="AZ7" s="25">
        <v>309.10000000000002</v>
      </c>
      <c r="BA7" s="25">
        <v>306.08</v>
      </c>
      <c r="BB7" s="25">
        <v>306.14999999999998</v>
      </c>
      <c r="BC7" s="25">
        <v>297.54000000000002</v>
      </c>
      <c r="BD7" s="25">
        <v>252.29</v>
      </c>
      <c r="BE7" s="25">
        <v>204.31</v>
      </c>
      <c r="BF7" s="25">
        <v>205.05</v>
      </c>
      <c r="BG7" s="25">
        <v>202.3</v>
      </c>
      <c r="BH7" s="25">
        <v>199.2</v>
      </c>
      <c r="BI7" s="25">
        <v>195.15</v>
      </c>
      <c r="BJ7" s="25">
        <v>290.07</v>
      </c>
      <c r="BK7" s="25">
        <v>290.42</v>
      </c>
      <c r="BL7" s="25">
        <v>294.66000000000003</v>
      </c>
      <c r="BM7" s="25">
        <v>285.27</v>
      </c>
      <c r="BN7" s="25">
        <v>294.73</v>
      </c>
      <c r="BO7" s="25">
        <v>268.07</v>
      </c>
      <c r="BP7" s="25">
        <v>114.31</v>
      </c>
      <c r="BQ7" s="25">
        <v>116.71</v>
      </c>
      <c r="BR7" s="25">
        <v>116.02</v>
      </c>
      <c r="BS7" s="25">
        <v>112.13</v>
      </c>
      <c r="BT7" s="25">
        <v>107.71</v>
      </c>
      <c r="BU7" s="25">
        <v>104.84</v>
      </c>
      <c r="BV7" s="25">
        <v>106.11</v>
      </c>
      <c r="BW7" s="25">
        <v>103.75</v>
      </c>
      <c r="BX7" s="25">
        <v>105.3</v>
      </c>
      <c r="BY7" s="25">
        <v>99.41</v>
      </c>
      <c r="BZ7" s="25">
        <v>97.47</v>
      </c>
      <c r="CA7" s="25">
        <v>151.37</v>
      </c>
      <c r="CB7" s="25">
        <v>148.05000000000001</v>
      </c>
      <c r="CC7" s="25">
        <v>147.49</v>
      </c>
      <c r="CD7" s="25">
        <v>153.18</v>
      </c>
      <c r="CE7" s="25">
        <v>160.06</v>
      </c>
      <c r="CF7" s="25">
        <v>161.82</v>
      </c>
      <c r="CG7" s="25">
        <v>161.03</v>
      </c>
      <c r="CH7" s="25">
        <v>159.93</v>
      </c>
      <c r="CI7" s="25">
        <v>162.77000000000001</v>
      </c>
      <c r="CJ7" s="25">
        <v>170.87</v>
      </c>
      <c r="CK7" s="25">
        <v>174.75</v>
      </c>
      <c r="CL7" s="25">
        <v>52.84</v>
      </c>
      <c r="CM7" s="25">
        <v>52.19</v>
      </c>
      <c r="CN7" s="25">
        <v>52.78</v>
      </c>
      <c r="CO7" s="25">
        <v>52.11</v>
      </c>
      <c r="CP7" s="25">
        <v>51.2</v>
      </c>
      <c r="CQ7" s="25">
        <v>62.32</v>
      </c>
      <c r="CR7" s="25">
        <v>61.71</v>
      </c>
      <c r="CS7" s="25">
        <v>63.12</v>
      </c>
      <c r="CT7" s="25">
        <v>62.57</v>
      </c>
      <c r="CU7" s="25">
        <v>61.56</v>
      </c>
      <c r="CV7" s="25">
        <v>59.97</v>
      </c>
      <c r="CW7" s="25">
        <v>88.52</v>
      </c>
      <c r="CX7" s="25">
        <v>88.9</v>
      </c>
      <c r="CY7" s="25">
        <v>89.09</v>
      </c>
      <c r="CZ7" s="25">
        <v>89.86</v>
      </c>
      <c r="DA7" s="25">
        <v>90.26</v>
      </c>
      <c r="DB7" s="25">
        <v>90.19</v>
      </c>
      <c r="DC7" s="25">
        <v>90.03</v>
      </c>
      <c r="DD7" s="25">
        <v>90.09</v>
      </c>
      <c r="DE7" s="25">
        <v>90.21</v>
      </c>
      <c r="DF7" s="25">
        <v>90.11</v>
      </c>
      <c r="DG7" s="25">
        <v>89.76</v>
      </c>
      <c r="DH7" s="25">
        <v>44.72</v>
      </c>
      <c r="DI7" s="25">
        <v>45.85</v>
      </c>
      <c r="DJ7" s="25">
        <v>46.08</v>
      </c>
      <c r="DK7" s="25">
        <v>45.8</v>
      </c>
      <c r="DL7" s="25">
        <v>46.97</v>
      </c>
      <c r="DM7" s="25">
        <v>48.86</v>
      </c>
      <c r="DN7" s="25">
        <v>49.6</v>
      </c>
      <c r="DO7" s="25">
        <v>50.31</v>
      </c>
      <c r="DP7" s="25">
        <v>50.74</v>
      </c>
      <c r="DQ7" s="25">
        <v>51.49</v>
      </c>
      <c r="DR7" s="25">
        <v>51.51</v>
      </c>
      <c r="DS7" s="25">
        <v>25.19</v>
      </c>
      <c r="DT7" s="25">
        <v>28.04</v>
      </c>
      <c r="DU7" s="25">
        <v>30.24</v>
      </c>
      <c r="DV7" s="25">
        <v>30.61</v>
      </c>
      <c r="DW7" s="25">
        <v>30.24</v>
      </c>
      <c r="DX7" s="25">
        <v>18.510000000000002</v>
      </c>
      <c r="DY7" s="25">
        <v>20.49</v>
      </c>
      <c r="DZ7" s="25">
        <v>21.34</v>
      </c>
      <c r="EA7" s="25">
        <v>23.27</v>
      </c>
      <c r="EB7" s="25">
        <v>25.18</v>
      </c>
      <c r="EC7" s="25">
        <v>23.75</v>
      </c>
      <c r="ED7" s="25">
        <v>1.06</v>
      </c>
      <c r="EE7" s="25">
        <v>0.64</v>
      </c>
      <c r="EF7" s="25">
        <v>0.28999999999999998</v>
      </c>
      <c r="EG7" s="25">
        <v>0.91</v>
      </c>
      <c r="EH7" s="25">
        <v>1.85</v>
      </c>
      <c r="EI7" s="25">
        <v>0.7</v>
      </c>
      <c r="EJ7" s="25">
        <v>0.72</v>
      </c>
      <c r="EK7" s="25">
        <v>0.69</v>
      </c>
      <c r="EL7" s="25">
        <v>0.69</v>
      </c>
      <c r="EM7" s="25">
        <v>0.67</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SGC20054</cp:lastModifiedBy>
  <cp:lastPrinted>2024-01-25T07:07:54Z</cp:lastPrinted>
  <dcterms:created xsi:type="dcterms:W3CDTF">2023-12-05T01:00:39Z</dcterms:created>
  <dcterms:modified xsi:type="dcterms:W3CDTF">2024-01-25T07:07:55Z</dcterms:modified>
  <cp:category/>
</cp:coreProperties>
</file>