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801\全部局共用\0210.上下水道部\05.上下水道部 総務\20230225 経営比較分析表\経営比較分析表\"/>
    </mc:Choice>
  </mc:AlternateContent>
  <workbookProtection workbookAlgorithmName="SHA-512" workbookHashValue="RP88DiSKQ19ouZUaZ2HisScUweFxdAk9RXIHrwR42GIpQFvqknKGFNqrQYfTNSRFkFqGpg8t6iS2P5GH9MxuLQ==" workbookSaltValue="BIMeobh0wtyKzYu7c4oMRA==" workbookSpinCount="100000" lockStructure="1"/>
  <bookViews>
    <workbookView xWindow="0" yWindow="0" windowWidth="18870" windowHeight="63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<sst xmlns="http://schemas.openxmlformats.org/spreadsheetml/2006/main" count="247" uniqueCount="121">
  <si>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</si>
  <si>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</si>
  <si>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</si>
  <si>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</si>
  <si>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</si>
  <si>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</si>
  <si>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</si>
  <si>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</si>
  <si>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</si>
  <si>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</si>
  <si>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</si>
  <si>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</si>
  <si>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</si>
  <si>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</si>
  <si>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</si>
  <si>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</si>
  <si>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</si>
  <si>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</si>
  <si>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</si>
  <si>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</si>
  <si>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</si>
  <si>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</si>
  <si>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</si>
  <si>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</si>
  <si>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</si>
  <si>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</si>
  <si>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</si>
  <si>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</si>
  <si>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</si>
  <si>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</si>
  <si>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</si>
  <si>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</si>
  <si>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</si>
  <si>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</si>
  <si>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</si>
  <si>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</si>
  <si>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</si>
  <si>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</si>
  <si>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</si>
  <si>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</si>
  <si>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</si>
  <si>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</si>
  <si>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</si>
  <si>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</si>
  <si>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</si>
  <si>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</si>
  <si>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</si>
  <si>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</si>
  <si>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</si>
  <si>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</si>
  <si>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</si>
  <si>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</si>
  <si>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</si>
  <si>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</si>
  <si>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</si>
  <si>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</si>
  <si>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</si>
  <si>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</si>
  <si>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</si>
  <si>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</si>
  <si>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</si>
  <si>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</si>
  <si>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</si>
  <si>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</si>
  <si>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</si>
  <si>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</si>
  <si>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</si>
  <si>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</si>
  <si>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</si>
  <si>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</si>
  <si>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</si>
  <si>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</si>
  <si>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</si>
  <si>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</si>
  <si>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</si>
  <si>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</si>
  <si>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</si>
  <si>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</si>
  <si>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</si>
  <si>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</si>
  <si>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</si>
  <si>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</si>
  <si>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</si>
  <si>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</si>
  <si>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</si>
  <si>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</si>
  <si>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</si>
  <si>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</si>
  <si>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</si>
  <si>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</si>
  <si>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</si>
  <si>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</si>
  <si>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</si>
  <si>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</si>
  <si>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</si>
  <si>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</si>
  <si>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</si>
  <si>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</si>
  <si>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</si>
  <si>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久留米市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</si>
  <si>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</si>
  <si>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</si>
  <si>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</si>
  <si>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</si>
  <si>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</si>
  <si>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</si>
  <si>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</si>
  <si>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</si>
  <si>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</si>
  <si>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</si>
  <si>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</si>
  <si>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</si>
  <si>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</si>
  <si>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</si>
  <si>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</si>
  <si>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</si>
  <si>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</si>
  <si>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</si>
  <si>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本事業は、合併処理浄化槽の設置であるため、管渠は存在しない。</t>
    <phoneticPr fontId="4"/>
  </si>
  <si>
    <t xml:space="preserve"> 類似団体と比較すると相対的には経営状況は良好であると言えるが、今後は公共下水道区域の拡大に伴い、事業規模は縮小していくものと見込まれるため、更なる健全経営に努める必要がある。</t>
    <phoneticPr fontId="4"/>
  </si>
  <si>
    <t>　健全性・効率性を示す指標は、収益的収支比率、企業債残高対事業規模比率を除き、類似団体と比べ良好な値を示しており、相対的には健全で効率的な経営を行っていることがわかる。
　⑤経費回収率及び⑥汚水処理原価について、令和２年度は豪雨の影響により、修繕料、委託料を中心に汚水処理費が増加し当該数値が悪化したが、令和３年度には、令和元年度の水準に回復した。</t>
    <rPh sb="15" eb="17">
      <t>シュウエキ</t>
    </rPh>
    <rPh sb="17" eb="18">
      <t>テキ</t>
    </rPh>
    <rPh sb="18" eb="20">
      <t>シュウシ</t>
    </rPh>
    <rPh sb="20" eb="22">
      <t>ヒリツ</t>
    </rPh>
    <rPh sb="129" eb="131">
      <t>チュウシン</t>
    </rPh>
    <rPh sb="152" eb="154">
      <t>レイワ</t>
    </rPh>
    <rPh sb="155" eb="157">
      <t>ネンド</t>
    </rPh>
    <rPh sb="160" eb="162">
      <t>レイワ</t>
    </rPh>
    <rPh sb="162" eb="164">
      <t>ガンネン</t>
    </rPh>
    <rPh sb="164" eb="165">
      <t>ド</t>
    </rPh>
    <rPh sb="166" eb="168">
      <t>スイジュン</t>
    </rPh>
    <rPh sb="169" eb="171">
      <t>カイフク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</si>
</sst>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50-44E3-BCB8-3F2DCD2A4C4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E50-44E3-BCB8-3F2DCD2A4C4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898-4D67-A5E0-B3C0AA021F2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6898-4D67-A5E0-B3C0AA021F2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91D-494F-8407-30BB297E62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291D-494F-8407-30BB297E62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100.57</c:v>
                </c:pt>
                <c:pt idx="1">
                  <c:v>101.78</c:v>
                </c:pt>
                <c:pt idx="2">
                  <c:v>103.92</c:v>
                </c:pt>
                <c:pt idx="3">
                  <c:v>102.63</c:v>
                </c:pt>
                <c:pt idx="4">
                  <c:v>98.43</c:v>
                </c:pt>
              </c:numCache>
            </c:numRef>
          </c:val>
          <c:extLst>
            <c:ext xmlns:c16="http://schemas.microsoft.com/office/drawing/2014/chart" uri="{C3380CC4-5D6E-409C-BE32-E72D297353CC}">
              <c16:uniqueId val="{00000000-4782-45DA-B1DB-DF59AD0C016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82-45DA-B1DB-DF59AD0C016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B9-44D4-8E34-80416B722F5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B9-44D4-8E34-80416B722F5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2F-49C2-B1E1-ABA391C8F83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2F-49C2-B1E1-ABA391C8F83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44-4965-A6B2-21F66F7497E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44-4965-A6B2-21F66F7497E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5F-47BE-9377-E4A98543922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5F-47BE-9377-E4A98543922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quot;-&quot;">
                  <c:v>581.75</c:v>
                </c:pt>
                <c:pt idx="4" formatCode="#,##0.00;&quot;△&quot;#,##0.00;&quot;-&quot;">
                  <c:v>580.45000000000005</c:v>
                </c:pt>
              </c:numCache>
            </c:numRef>
          </c:val>
          <c:extLst>
            <c:ext xmlns:c16="http://schemas.microsoft.com/office/drawing/2014/chart" uri="{C3380CC4-5D6E-409C-BE32-E72D297353CC}">
              <c16:uniqueId val="{00000000-5CD4-4E5D-8304-B0D82A809EA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5CD4-4E5D-8304-B0D82A809EA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80.41</c:v>
                </c:pt>
                <c:pt idx="1">
                  <c:v>73.150000000000006</c:v>
                </c:pt>
                <c:pt idx="2">
                  <c:v>79.14</c:v>
                </c:pt>
                <c:pt idx="3">
                  <c:v>59.15</c:v>
                </c:pt>
                <c:pt idx="4">
                  <c:v>71.709999999999994</c:v>
                </c:pt>
              </c:numCache>
            </c:numRef>
          </c:val>
          <c:extLst>
            <c:ext xmlns:c16="http://schemas.microsoft.com/office/drawing/2014/chart" uri="{C3380CC4-5D6E-409C-BE32-E72D297353CC}">
              <c16:uniqueId val="{00000000-2643-45EA-AE36-328DE49C7ED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2643-45EA-AE36-328DE49C7ED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204.31</c:v>
                </c:pt>
                <c:pt idx="1">
                  <c:v>216.19</c:v>
                </c:pt>
                <c:pt idx="2">
                  <c:v>202.6</c:v>
                </c:pt>
                <c:pt idx="3">
                  <c:v>277.3</c:v>
                </c:pt>
                <c:pt idx="4">
                  <c:v>220.55</c:v>
                </c:pt>
              </c:numCache>
            </c:numRef>
          </c:val>
          <c:extLst>
            <c:ext xmlns:c16="http://schemas.microsoft.com/office/drawing/2014/chart" uri="{C3380CC4-5D6E-409C-BE32-E72D297353CC}">
              <c16:uniqueId val="{00000000-AA3B-42BA-92CE-3755218063A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AA3B-42BA-92CE-3755218063A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3" zoomScale="70" zoomScaleNormal="70" workbookViewId="0">
      <selection activeCell="CA16" sqref="CA16"/>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福岡県　久留米市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303052</v>
      </c>
      <c r="AM8" s="45"/>
      <c r="AN8" s="45"/>
      <c r="AO8" s="45"/>
      <c r="AP8" s="45"/>
      <c r="AQ8" s="45"/>
      <c r="AR8" s="45"/>
      <c r="AS8" s="45"/>
      <c r="AT8" s="46">
        <f>データ!T6</f>
        <v>229.96</v>
      </c>
      <c r="AU8" s="46"/>
      <c r="AV8" s="46"/>
      <c r="AW8" s="46"/>
      <c r="AX8" s="46"/>
      <c r="AY8" s="46"/>
      <c r="AZ8" s="46"/>
      <c r="BA8" s="46"/>
      <c r="BB8" s="46">
        <f>データ!U6</f>
        <v>1317.85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1.86</v>
      </c>
      <c r="Q10" s="46"/>
      <c r="R10" s="46"/>
      <c r="S10" s="46"/>
      <c r="T10" s="46"/>
      <c r="U10" s="46"/>
      <c r="V10" s="46"/>
      <c r="W10" s="46">
        <f>データ!Q6</f>
        <v>100</v>
      </c>
      <c r="X10" s="46"/>
      <c r="Y10" s="46"/>
      <c r="Z10" s="46"/>
      <c r="AA10" s="46"/>
      <c r="AB10" s="46"/>
      <c r="AC10" s="46"/>
      <c r="AD10" s="45">
        <f>データ!R6</f>
        <v>4400</v>
      </c>
      <c r="AE10" s="45"/>
      <c r="AF10" s="45"/>
      <c r="AG10" s="45"/>
      <c r="AH10" s="45"/>
      <c r="AI10" s="45"/>
      <c r="AJ10" s="45"/>
      <c r="AK10" s="2"/>
      <c r="AL10" s="45">
        <f>データ!V6</f>
        <v>5617</v>
      </c>
      <c r="AM10" s="45"/>
      <c r="AN10" s="45"/>
      <c r="AO10" s="45"/>
      <c r="AP10" s="45"/>
      <c r="AQ10" s="45"/>
      <c r="AR10" s="45"/>
      <c r="AS10" s="45"/>
      <c r="AT10" s="46">
        <f>データ!W6</f>
        <v>17.579999999999998</v>
      </c>
      <c r="AU10" s="46"/>
      <c r="AV10" s="46"/>
      <c r="AW10" s="46"/>
      <c r="AX10" s="46"/>
      <c r="AY10" s="46"/>
      <c r="AZ10" s="46"/>
      <c r="BA10" s="46"/>
      <c r="BB10" s="46">
        <f>データ!X6</f>
        <v>319.51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45</v>
      </c>
      <c r="O86" s="12" t="str">
        <f>データ!EO6</f>
        <v>【-】</v>
      </c>
    </row>
  </sheetData>
  <sheetProtection algorithmName="SHA-512" hashValue="S5ZI03PqGBVc2bA3vWh4qCf95FubTNWFJDu8ZJToA7GOMdoEi/vbiEnbhKRYf2LpR2Skcy3IdHwJC+CRFxa7bA==" saltValue="2VUd3ZwsX2SR5+6Fwy7HT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402036</v>
      </c>
      <c r="D6" s="19">
        <f t="shared" si="3"/>
        <v>47</v>
      </c>
      <c r="E6" s="19">
        <f t="shared" si="3"/>
        <v>18</v>
      </c>
      <c r="F6" s="19">
        <f t="shared" si="3"/>
        <v>0</v>
      </c>
      <c r="G6" s="19">
        <f t="shared" si="3"/>
        <v>0</v>
      </c>
      <c r="H6" s="19" t="str">
        <f t="shared" si="3"/>
        <v>福岡県　久留米市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1.86</v>
      </c>
      <c r="Q6" s="20">
        <f t="shared" si="3"/>
        <v>100</v>
      </c>
      <c r="R6" s="20">
        <f t="shared" si="3"/>
        <v>4400</v>
      </c>
      <c r="S6" s="20">
        <f t="shared" si="3"/>
        <v>303052</v>
      </c>
      <c r="T6" s="20">
        <f t="shared" si="3"/>
        <v>229.96</v>
      </c>
      <c r="U6" s="20">
        <f t="shared" si="3"/>
        <v>1317.85</v>
      </c>
      <c r="V6" s="20">
        <f t="shared" si="3"/>
        <v>5617</v>
      </c>
      <c r="W6" s="20">
        <f t="shared" si="3"/>
        <v>17.579999999999998</v>
      </c>
      <c r="X6" s="20">
        <f t="shared" si="3"/>
        <v>319.51</v>
      </c>
      <c r="Y6" s="21">
        <f>IF(Y7="",NA(),Y7)</f>
        <v>100.57</v>
      </c>
      <c r="Z6" s="21">
        <f t="shared" ref="Z6:AH6" si="4">IF(Z7="",NA(),Z7)</f>
        <v>101.78</v>
      </c>
      <c r="AA6" s="21">
        <f t="shared" si="4"/>
        <v>103.92</v>
      </c>
      <c r="AB6" s="21">
        <f t="shared" si="4"/>
        <v>102.63</v>
      </c>
      <c r="AC6" s="21">
        <f t="shared" si="4"/>
        <v>98.43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581.75</v>
      </c>
      <c r="BJ6" s="21">
        <f t="shared" si="7"/>
        <v>580.45000000000005</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80.41</v>
      </c>
      <c r="BR6" s="21">
        <f t="shared" ref="BR6:BZ6" si="8">IF(BR7="",NA(),BR7)</f>
        <v>73.150000000000006</v>
      </c>
      <c r="BS6" s="21">
        <f t="shared" si="8"/>
        <v>79.14</v>
      </c>
      <c r="BT6" s="21">
        <f t="shared" si="8"/>
        <v>59.15</v>
      </c>
      <c r="BU6" s="21">
        <f t="shared" si="8"/>
        <v>71.709999999999994</v>
      </c>
      <c r="BV6" s="21">
        <f t="shared" si="8"/>
        <v>64.78</v>
      </c>
      <c r="BW6" s="21">
        <f t="shared" si="8"/>
        <v>63.06</v>
      </c>
      <c r="BX6" s="21">
        <f t="shared" si="8"/>
        <v>62.5</v>
      </c>
      <c r="BY6" s="21">
        <f t="shared" si="8"/>
        <v>60.59</v>
      </c>
      <c r="BZ6" s="21">
        <f t="shared" si="8"/>
        <v>60</v>
      </c>
      <c r="CA6" s="20" t="str">
        <f>IF(CA7="","",IF(CA7="-","【-】","【"&amp;SUBSTITUTE(TEXT(CA7,"#,##0.00"),"-","△")&amp;"】"))</f>
        <v>【57.71】</v>
      </c>
      <c r="CB6" s="21">
        <f>IF(CB7="",NA(),CB7)</f>
        <v>204.31</v>
      </c>
      <c r="CC6" s="21">
        <f t="shared" ref="CC6:CK6" si="9">IF(CC7="",NA(),CC7)</f>
        <v>216.19</v>
      </c>
      <c r="CD6" s="21">
        <f t="shared" si="9"/>
        <v>202.6</v>
      </c>
      <c r="CE6" s="21">
        <f t="shared" si="9"/>
        <v>277.3</v>
      </c>
      <c r="CF6" s="21">
        <f t="shared" si="9"/>
        <v>220.55</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100</v>
      </c>
      <c r="CN6" s="21">
        <f t="shared" ref="CN6:CV6" si="10">IF(CN7="",NA(),CN7)</f>
        <v>100</v>
      </c>
      <c r="CO6" s="21">
        <f t="shared" si="10"/>
        <v>100</v>
      </c>
      <c r="CP6" s="21">
        <f t="shared" si="10"/>
        <v>100</v>
      </c>
      <c r="CQ6" s="21">
        <f t="shared" si="10"/>
        <v>100</v>
      </c>
      <c r="CR6" s="21">
        <f t="shared" si="10"/>
        <v>61.79</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2021</v>
      </c>
      <c r="C7" s="23">
        <v>402036</v>
      </c>
      <c r="D7" s="23">
        <v>47</v>
      </c>
      <c r="E7" s="23">
        <v>18</v>
      </c>
      <c r="F7" s="23">
        <v>0</v>
      </c>
      <c r="G7" s="23">
        <v>0</v>
      </c>
      <c r="H7" s="23" t="s">
        <v>99</v>
      </c>
      <c r="I7" s="23" t="s">
        <v>100</v>
      </c>
      <c r="J7" s="23" t="s">
        <v>101</v>
      </c>
      <c r="K7" s="23" t="s">
        <v>102</v>
      </c>
      <c r="L7" s="23" t="s">
        <v>103</v>
      </c>
      <c r="M7" s="23" t="s">
        <v>104</v>
      </c>
      <c r="N7" s="24" t="s">
        <v>105</v>
      </c>
      <c r="O7" s="24" t="s">
        <v>106</v>
      </c>
      <c r="P7" s="24">
        <v>1.86</v>
      </c>
      <c r="Q7" s="24">
        <v>100</v>
      </c>
      <c r="R7" s="24">
        <v>4400</v>
      </c>
      <c r="S7" s="24">
        <v>303052</v>
      </c>
      <c r="T7" s="24">
        <v>229.96</v>
      </c>
      <c r="U7" s="24">
        <v>1317.85</v>
      </c>
      <c r="V7" s="24">
        <v>5617</v>
      </c>
      <c r="W7" s="24">
        <v>17.579999999999998</v>
      </c>
      <c r="X7" s="24">
        <v>319.51</v>
      </c>
      <c r="Y7" s="24">
        <v>100.57</v>
      </c>
      <c r="Z7" s="24">
        <v>101.78</v>
      </c>
      <c r="AA7" s="24">
        <v>103.92</v>
      </c>
      <c r="AB7" s="24">
        <v>102.63</v>
      </c>
      <c r="AC7" s="24">
        <v>98.43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581.75</v>
      </c>
      <c r="BJ7" s="24">
        <v>580.45000000000005</v>
      </c>
      <c r="BK7" s="24">
        <v>244.85</v>
      </c>
      <c r="BL7" s="24">
        <v>296.89</v>
      </c>
      <c r="BM7" s="24">
        <v>270.57</v>
      </c>
      <c r="BN7" s="24">
        <v>294.27</v>
      </c>
      <c r="BO7" s="24">
        <v>294.08999999999997</v>
      </c>
      <c r="BP7" s="24">
        <v>310.14</v>
      </c>
      <c r="BQ7" s="24">
        <v>80.41</v>
      </c>
      <c r="BR7" s="24">
        <v>73.150000000000006</v>
      </c>
      <c r="BS7" s="24">
        <v>79.14</v>
      </c>
      <c r="BT7" s="24">
        <v>59.15</v>
      </c>
      <c r="BU7" s="24">
        <v>71.709999999999994</v>
      </c>
      <c r="BV7" s="24">
        <v>64.78</v>
      </c>
      <c r="BW7" s="24">
        <v>63.06</v>
      </c>
      <c r="BX7" s="24">
        <v>62.5</v>
      </c>
      <c r="BY7" s="24">
        <v>60.59</v>
      </c>
      <c r="BZ7" s="24">
        <v>60</v>
      </c>
      <c r="CA7" s="24">
        <v>57.71</v>
      </c>
      <c r="CB7" s="24">
        <v>204.31</v>
      </c>
      <c r="CC7" s="24">
        <v>216.19</v>
      </c>
      <c r="CD7" s="24">
        <v>202.6</v>
      </c>
      <c r="CE7" s="24">
        <v>277.3</v>
      </c>
      <c r="CF7" s="24">
        <v>220.55</v>
      </c>
      <c r="CG7" s="24">
        <v>250.21</v>
      </c>
      <c r="CH7" s="24">
        <v>264.77</v>
      </c>
      <c r="CI7" s="24">
        <v>269.33</v>
      </c>
      <c r="CJ7" s="24">
        <v>280.23</v>
      </c>
      <c r="CK7" s="24">
        <v>282.70999999999998</v>
      </c>
      <c r="CL7" s="24">
        <v>286.17</v>
      </c>
      <c r="CM7" s="24">
        <v>100</v>
      </c>
      <c r="CN7" s="24">
        <v>100</v>
      </c>
      <c r="CO7" s="24">
        <v>100</v>
      </c>
      <c r="CP7" s="24">
        <v>100</v>
      </c>
      <c r="CQ7" s="24">
        <v>100</v>
      </c>
      <c r="CR7" s="24">
        <v>61.79</v>
      </c>
      <c r="CS7" s="24">
        <v>59.94</v>
      </c>
      <c r="CT7" s="24">
        <v>59.64</v>
      </c>
      <c r="CU7" s="24">
        <v>58.19</v>
      </c>
      <c r="CV7" s="24">
        <v>56.52</v>
      </c>
      <c r="CW7" s="24">
        <v>56.8</v>
      </c>
      <c r="CX7" s="24">
        <v>100</v>
      </c>
      <c r="CY7" s="24">
        <v>100</v>
      </c>
      <c r="CZ7" s="24">
        <v>100</v>
      </c>
      <c r="DA7" s="24">
        <v>100</v>
      </c>
      <c r="DB7" s="24">
        <v>100</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SGC20054</cp:lastModifiedBy>
  <dcterms:created xsi:type="dcterms:W3CDTF">2023-01-13T00:09:55Z</dcterms:created>
  <dcterms:modified xsi:type="dcterms:W3CDTF">2023-01-27T08:40:34Z</dcterms:modified>
  <cp:category/>
</cp:coreProperties>
</file>