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20340" windowHeight="8415" tabRatio="770" activeTab="0"/>
  </bookViews>
  <sheets>
    <sheet name="別紙3-1" sheetId="1" r:id="rId1"/>
  </sheets>
  <externalReferences>
    <externalReference r:id="rId4"/>
    <externalReference r:id="rId5"/>
  </externalReferences>
  <definedNames>
    <definedName name="awdawd" localSheetId="0">'[1]（九州電力）２７年１０月～２８年９月度予想金額'!#REF!</definedName>
    <definedName name="awdawd">'[1]（九州電力）２７年１０月～２８年９月度予想金額'!#REF!</definedName>
    <definedName name="_xlnm.Print_Area" localSheetId="0">'別紙3-1'!$A$1:$O$49</definedName>
    <definedName name="wadad" localSheetId="0">'[1]（九州電力）２７年１０月～２８年９月度予想金額'!#REF!</definedName>
    <definedName name="wadad">'[1]（九州電力）２７年１０月～２８年９月度予想金額'!#REF!</definedName>
    <definedName name="使用電力調整率" localSheetId="0">'[2]（九州電力）２７年１０月～２８年９月度予想金額'!#REF!</definedName>
    <definedName name="使用電力調整率">'[1]（九州電力）２７年１０月～２８年９月度予想金額'!#REF!</definedName>
  </definedNames>
  <calcPr fullCalcOnLoad="1"/>
</workbook>
</file>

<file path=xl/sharedStrings.xml><?xml version="1.0" encoding="utf-8"?>
<sst xmlns="http://schemas.openxmlformats.org/spreadsheetml/2006/main" count="95" uniqueCount="59">
  <si>
    <t>基本料金</t>
  </si>
  <si>
    <t>力率</t>
  </si>
  <si>
    <t>施設名称</t>
  </si>
  <si>
    <t>予定契約電力</t>
  </si>
  <si>
    <t>単価　　　　　　　　　　　　　　　　　　　　（円/ｋW・月）</t>
  </si>
  <si>
    <t>基本料金（円）</t>
  </si>
  <si>
    <t>従量料金</t>
  </si>
  <si>
    <t>予定電力量</t>
  </si>
  <si>
    <t>従量料金（円）</t>
  </si>
  <si>
    <t>（ｋＷ）</t>
  </si>
  <si>
    <t>※小数点以下第３位切捨て</t>
  </si>
  <si>
    <t>　小数点以下切捨て</t>
  </si>
  <si>
    <t>税抜き金額</t>
  </si>
  <si>
    <t>（％）</t>
  </si>
  <si>
    <t>（ｋWh)</t>
  </si>
  <si>
    <t>a</t>
  </si>
  <si>
    <t>b</t>
  </si>
  <si>
    <t>ｃ</t>
  </si>
  <si>
    <t>e</t>
  </si>
  <si>
    <t>f</t>
  </si>
  <si>
    <t>ｈ=e×f</t>
  </si>
  <si>
    <t>i=d+ｈ</t>
  </si>
  <si>
    <t>単価　　　                 　　　　　（円/ｋWｈ）</t>
  </si>
  <si>
    <t>・・・②</t>
  </si>
  <si>
    <t>No.</t>
  </si>
  <si>
    <t>総　　　計　　　                   　　　　　　（円）</t>
  </si>
  <si>
    <t>総計</t>
  </si>
  <si>
    <t>入札予定額</t>
  </si>
  <si>
    <t>西部配水場</t>
  </si>
  <si>
    <t>昼間・他季</t>
  </si>
  <si>
    <t>負荷追従</t>
  </si>
  <si>
    <t>ベース</t>
  </si>
  <si>
    <t>供給部分</t>
  </si>
  <si>
    <t>d=a×b((185-c)/100)×12</t>
  </si>
  <si>
    <t>負荷追従</t>
  </si>
  <si>
    <t>・・・③</t>
  </si>
  <si>
    <t>計</t>
  </si>
  <si>
    <t>南部浄化センター</t>
  </si>
  <si>
    <t>昼間・夏季</t>
  </si>
  <si>
    <t>放光寺浄水場</t>
  </si>
  <si>
    <t>ピーク</t>
  </si>
  <si>
    <t>夜間</t>
  </si>
  <si>
    <t>・・・①</t>
  </si>
  <si>
    <t>税込み金額</t>
  </si>
  <si>
    <t xml:space="preserve">　住　所
　商　号
代表者名　　　　　　　　　　　　　　　　　　　　　　　印
</t>
  </si>
  <si>
    <t>（１円未満切上げとする）</t>
  </si>
  <si>
    <t>　②×100/110=</t>
  </si>
  <si>
    <t>ピーク</t>
  </si>
  <si>
    <t>昼間・夏季</t>
  </si>
  <si>
    <t>昼間・他季</t>
  </si>
  <si>
    <t>夜間</t>
  </si>
  <si>
    <t>※小数点以下
第2位迄記入</t>
  </si>
  <si>
    <t>※小数点以下第3位切捨て</t>
  </si>
  <si>
    <t>太郎原取水場</t>
  </si>
  <si>
    <t>【入札金額内訳明細書】</t>
  </si>
  <si>
    <t>注）各施設の年額料金の総計は、別紙3-2の総計以下とすること。</t>
  </si>
  <si>
    <t>○負荷追従分の基本料金単価及び従量料金単価を入札対象単価とします。
　（入札対象金額は、総合計の「③入札予定額（税抜き金額）」となります。）
　ベース分の基本料金単価、および従量料金単価は現在契約している九州電力単価から変更いたしません。</t>
  </si>
  <si>
    <t>令和６年太郎原取水場外３施設電力部分供給</t>
  </si>
  <si>
    <t>（令和６年１月～令和７年３月期間中の予定金額）</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</si>
</sst>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00000"/>
    <numFmt numFmtId="180" formatCode="00"/>
    <numFmt numFmtId="181" formatCode="mmm\-yyyy"/>
    <numFmt numFmtId="182" formatCode="&quot;Yes&quot;;&quot;Yes&quot;;&quot;No&quot;"/>
    <numFmt numFmtId="183" formatCode="&quot;True&quot;;&quot;True&quot;;&quot;False&quot;"/>
    <numFmt numFmtId="184" formatCode="&quot;On&quot;;&quot;On&quot;;&quot;Off&quot;"/>
    <numFmt numFmtId="185" formatCode="0_);[Red]\(0\)"/>
    <numFmt numFmtId="186" formatCode="&quot;¥&quot;#,##0_);[Red]\(&quot;¥&quot;#,##0\)"/>
    <numFmt numFmtId="187" formatCode="#,##0;[Red]#,##0"/>
    <numFmt numFmtId="188" formatCode="#,##0_ ;[Red]\-#,##0\ "/>
    <numFmt numFmtId="189" formatCode="#,##0.0;[Red]\-#,##0.0"/>
    <numFmt numFmtId="190" formatCode="#,##0.000;[Red]\-#,##0.000"/>
    <numFmt numFmtId="191" formatCode="#,##0.0000;[Red]\-#,##0.0000"/>
    <numFmt numFmtId="192" formatCode="#,##0.00000;[Red]\-#,##0.00000"/>
    <numFmt numFmtId="193" formatCode="m/d;@"/>
    <numFmt numFmtId="194" formatCode="#,##0.0_ "/>
    <numFmt numFmtId="195" formatCode="#,##0.00_ "/>
    <numFmt numFmtId="196" formatCode="#,##0.0_);[Red]\(#,##0.0\)"/>
    <numFmt numFmtId="197" formatCode="#,##0.00_);[Red]\(#,##0.00\)"/>
    <numFmt numFmtId="198" formatCode="[&lt;=999]000;[&lt;=9999]000\-00;000\-0000"/>
    <numFmt numFmtId="199" formatCode="\300000000000"/>
    <numFmt numFmtId="200" formatCode="#,##0.000_ "/>
    <numFmt numFmtId="201" formatCode="#,##0&quot;円&quot;"/>
    <numFmt numFmtId="202" formatCode="#,##0.00&quot;円&quot;"/>
    <numFmt numFmtId="203" formatCode="#,##0&quot;ｋＷ&quot;"/>
    <numFmt numFmtId="204" formatCode="#,##0.0&quot;円&quot;"/>
    <numFmt numFmtId="205" formatCode="0.00_ "/>
    <numFmt numFmtId="206" formatCode="#,##0.0_ ;[Red]\-#,##0.0\ "/>
    <numFmt numFmtId="207" formatCode="0.0%"/>
    <numFmt numFmtId="208" formatCode="\(\4\)"/>
    <numFmt numFmtId="209" formatCode="#,##0.00_ ;[Red]\-#,##0.00\ "/>
    <numFmt numFmtId="210" formatCode="__\ * #,##0_ ;_ * \-#,##0_ ;_ * &quot;-&quot;_ ;_ @_ "/>
    <numFmt numFmtId="211" formatCode="#,##0.000_);[Red]\(#,##0.000\)"/>
    <numFmt numFmtId="212" formatCode="#,##0.0000_);[Red]\(#,##0.0000\)"/>
    <numFmt numFmtId="213" formatCode="0.0_ "/>
    <numFmt numFmtId="214" formatCode="0.000%"/>
    <numFmt numFmtId="215" formatCode="#,##0.0000000000_ ;[Red]\-#,##0.0000000000\ "/>
    <numFmt numFmtId="216" formatCode="#,##0.000000000_ ;[Red]\-#,##0.000000000\ "/>
    <numFmt numFmtId="217" formatCode="#,##0.00000000_ ;[Red]\-#,##0.00000000\ "/>
    <numFmt numFmtId="218" formatCode="#,##0.0000000_ ;[Red]\-#,##0.0000000\ "/>
    <numFmt numFmtId="219" formatCode="#,##0.000000_ ;[Red]\-#,##0.000000\ "/>
    <numFmt numFmtId="220" formatCode="[$€-2]\ #,##0.00_);[Red]\([$€-2]\ #,##0.00\)"/>
    <numFmt numFmtId="221" formatCode="0.000_ "/>
    <numFmt numFmtId="222" formatCode="0.0000_ "/>
  </numFmts>
  <fonts count="3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2"/>
      <name val="ＭＳ Ｐ明朝"/>
      <family val="1"/>
    </font>
    <font>
      <b/>
      <sz val="14"/>
      <name val="ＭＳ Ｐゴシック"/>
      <family val="3"/>
    </font>
    <font>
      <b/>
      <sz val="10"/>
      <name val="ＭＳ Ｐゴシック"/>
      <family val="3"/>
    </font>
    <font>
      <sz val="14"/>
      <name val="ＭＳ Ｐゴシック"/>
      <family val="3"/>
    </font>
    <font>
      <b/>
      <sz val="16"/>
      <name val="ＭＳ Ｐゴシック"/>
      <family val="3"/>
    </font>
    <font>
      <b/>
      <sz val="12"/>
      <name val="ＭＳ Ｐゴシック"/>
      <family val="3"/>
    </font>
    <font>
      <b/>
      <sz val="18"/>
      <name val="ＭＳ Ｐゴシック"/>
      <family val="3"/>
    </font>
    <font>
      <b/>
      <sz val="20"/>
      <name val="ＭＳ Ｐゴシック"/>
      <family val="3"/>
    </font>
    <font>
      <b/>
      <sz val="9"/>
      <name val="ＭＳ Ｐゴシック"/>
      <family val="3"/>
    </font>
    <font>
      <b/>
      <sz val="24"/>
      <name val="ＭＳ Ｐゴシック"/>
      <family val="3"/>
    </font>
    <font>
      <sz val="16"/>
      <name val="ＭＳ Ｐゴシック"/>
      <family val="3"/>
    </font>
    <font>
      <b/>
      <sz val="28"/>
      <name val="ＭＳ Ｐ明朝"/>
      <family val="1"/>
    </font>
    <font>
      <b/>
      <sz val="20"/>
      <name val="ＭＳ Ｐ明朝"/>
      <family val="1"/>
    </font>
    <font>
      <b/>
      <sz val="24"/>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color indexed="63"/>
      </left>
      <right style="medium"/>
      <top style="thin"/>
      <bottom>
        <color indexed="63"/>
      </bottom>
    </border>
    <border>
      <left style="medium"/>
      <right style="medium"/>
      <top style="medium"/>
      <bottom>
        <color indexed="63"/>
      </bottom>
    </border>
    <border>
      <left style="medium"/>
      <right style="medium"/>
      <top style="hair"/>
      <bottom style="thin"/>
    </border>
    <border>
      <left style="medium"/>
      <right style="medium"/>
      <top>
        <color indexed="63"/>
      </top>
      <bottom>
        <color indexed="63"/>
      </bottom>
    </border>
    <border>
      <left style="medium"/>
      <right style="medium"/>
      <top style="medium"/>
      <bottom style="medium"/>
    </border>
    <border>
      <left style="medium"/>
      <right style="medium"/>
      <top style="hair"/>
      <bottom style="hair"/>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medium"/>
    </border>
    <border>
      <left>
        <color indexed="63"/>
      </left>
      <right style="medium"/>
      <top style="medium"/>
      <bottom style="hair"/>
    </border>
    <border>
      <left style="medium"/>
      <right style="medium"/>
      <top style="medium"/>
      <bottom style="hair"/>
    </border>
    <border>
      <left style="medium"/>
      <right style="medium"/>
      <top>
        <color indexed="63"/>
      </top>
      <bottom style="medium"/>
    </border>
    <border>
      <left>
        <color indexed="63"/>
      </left>
      <right style="medium"/>
      <top>
        <color indexed="63"/>
      </top>
      <bottom style="thin"/>
    </border>
    <border>
      <left>
        <color indexed="63"/>
      </left>
      <right style="medium"/>
      <top>
        <color indexed="63"/>
      </top>
      <bottom style="medium"/>
    </border>
    <border>
      <left style="hair"/>
      <right style="medium"/>
      <top style="medium"/>
      <bottom style="hair"/>
    </border>
    <border>
      <left style="hair"/>
      <right style="medium"/>
      <top style="hair"/>
      <bottom style="thin"/>
    </border>
    <border>
      <left style="hair"/>
      <right style="medium"/>
      <top style="hair"/>
      <bottom style="hair"/>
    </border>
    <border>
      <left style="hair"/>
      <right style="medium"/>
      <top style="thin"/>
      <bottom style="hair"/>
    </border>
    <border>
      <left>
        <color indexed="63"/>
      </left>
      <right style="medium"/>
      <top>
        <color indexed="63"/>
      </top>
      <bottom>
        <color indexed="63"/>
      </bottom>
    </border>
    <border>
      <left style="medium"/>
      <right>
        <color indexed="63"/>
      </right>
      <top style="hair"/>
      <bottom style="hair"/>
    </border>
    <border>
      <left style="medium"/>
      <right>
        <color indexed="63"/>
      </right>
      <top style="hair"/>
      <bottom style="thin"/>
    </border>
    <border>
      <left style="medium"/>
      <right style="hair"/>
      <top style="medium"/>
      <bottom style="hair"/>
    </border>
    <border>
      <left style="medium"/>
      <right style="hair"/>
      <top>
        <color indexed="63"/>
      </top>
      <bottom style="thin"/>
    </border>
    <border>
      <left style="medium"/>
      <right style="hair"/>
      <top>
        <color indexed="63"/>
      </top>
      <bottom style="medium"/>
    </border>
    <border>
      <left style="hair"/>
      <right style="medium"/>
      <top>
        <color indexed="63"/>
      </top>
      <bottom style="medium"/>
    </border>
    <border>
      <left>
        <color indexed="63"/>
      </left>
      <right style="medium"/>
      <top style="hair"/>
      <bottom style="hair"/>
    </border>
    <border>
      <left>
        <color indexed="63"/>
      </left>
      <right style="medium"/>
      <top style="hair"/>
      <bottom style="thin"/>
    </border>
    <border>
      <left style="hair"/>
      <right style="medium"/>
      <top style="hair"/>
      <bottom>
        <color indexed="63"/>
      </bottom>
    </border>
    <border>
      <left>
        <color indexed="63"/>
      </left>
      <right style="medium"/>
      <top style="hair"/>
      <bottom>
        <color indexed="63"/>
      </bottom>
    </border>
    <border diagonalUp="1">
      <left style="medium"/>
      <right style="medium"/>
      <top style="thin"/>
      <bottom>
        <color indexed="63"/>
      </bottom>
      <diagonal style="thin"/>
    </border>
    <border diagonalUp="1">
      <left style="medium"/>
      <right style="medium"/>
      <top style="hair"/>
      <bottom style="hair"/>
      <diagonal style="thin"/>
    </border>
    <border diagonalUp="1">
      <left style="medium"/>
      <right style="medium"/>
      <top>
        <color indexed="63"/>
      </top>
      <bottom>
        <color indexed="63"/>
      </bottom>
      <diagonal style="thin"/>
    </border>
    <border diagonalUp="1">
      <left style="medium"/>
      <right style="medium"/>
      <top style="hair"/>
      <bottom style="thin"/>
      <diagonal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diagonalUp="1">
      <left style="medium"/>
      <right style="medium"/>
      <top>
        <color indexed="63"/>
      </top>
      <bottom style="thin"/>
      <diagonal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180">
    <xf numFmtId="0" fontId="0" fillId="0" borderId="0" xfId="0" applyAlignment="1">
      <alignment/>
    </xf>
    <xf numFmtId="0" fontId="29" fillId="0" borderId="0" xfId="61" applyFont="1" applyAlignment="1">
      <alignment horizontal="center" vertical="center"/>
      <protection/>
    </xf>
    <xf numFmtId="0" fontId="1" fillId="0" borderId="0" xfId="61" applyFont="1" applyAlignment="1">
      <alignment horizontal="center" vertical="center"/>
      <protection/>
    </xf>
    <xf numFmtId="38" fontId="1" fillId="0" borderId="0" xfId="49" applyFont="1" applyAlignment="1">
      <alignment horizontal="center" vertical="center"/>
    </xf>
    <xf numFmtId="0" fontId="1" fillId="0" borderId="0" xfId="61" applyFont="1">
      <alignment vertical="center"/>
      <protection/>
    </xf>
    <xf numFmtId="0" fontId="1" fillId="0" borderId="10" xfId="61" applyFont="1" applyBorder="1" applyAlignment="1">
      <alignment horizontal="center" vertical="center" shrinkToFit="1"/>
      <protection/>
    </xf>
    <xf numFmtId="0" fontId="1" fillId="0" borderId="11" xfId="61" applyFont="1" applyBorder="1" applyAlignment="1">
      <alignment horizontal="center" vertical="center" shrinkToFit="1"/>
      <protection/>
    </xf>
    <xf numFmtId="0" fontId="1" fillId="0" borderId="12" xfId="61" applyFont="1" applyBorder="1" applyAlignment="1">
      <alignment horizontal="center" vertical="center" shrinkToFit="1"/>
      <protection/>
    </xf>
    <xf numFmtId="0" fontId="1" fillId="0" borderId="13" xfId="61" applyFont="1" applyBorder="1" applyAlignment="1">
      <alignment horizontal="center" vertical="center" shrinkToFit="1"/>
      <protection/>
    </xf>
    <xf numFmtId="0" fontId="1" fillId="0" borderId="0" xfId="61" applyFont="1" applyAlignment="1">
      <alignment vertical="center"/>
      <protection/>
    </xf>
    <xf numFmtId="38" fontId="1" fillId="0" borderId="0" xfId="49" applyFont="1" applyAlignment="1">
      <alignment vertical="center"/>
    </xf>
    <xf numFmtId="0" fontId="29" fillId="0" borderId="0" xfId="61" applyFont="1" applyAlignment="1">
      <alignment vertical="center"/>
      <protection/>
    </xf>
    <xf numFmtId="0" fontId="29" fillId="0" borderId="0" xfId="61" applyFont="1" applyAlignment="1">
      <alignment horizontal="right" vertical="center"/>
      <protection/>
    </xf>
    <xf numFmtId="40" fontId="27" fillId="0" borderId="14" xfId="49" applyNumberFormat="1" applyFont="1" applyBorder="1" applyAlignment="1">
      <alignment vertical="center" shrinkToFit="1"/>
    </xf>
    <xf numFmtId="40" fontId="27" fillId="0" borderId="15" xfId="49" applyNumberFormat="1" applyFont="1" applyBorder="1" applyAlignment="1">
      <alignment vertical="center" shrinkToFit="1"/>
    </xf>
    <xf numFmtId="40" fontId="27" fillId="0" borderId="16" xfId="49" applyNumberFormat="1" applyFont="1" applyBorder="1" applyAlignment="1">
      <alignment vertical="center" shrinkToFit="1"/>
    </xf>
    <xf numFmtId="0" fontId="24" fillId="0" borderId="0" xfId="0" applyFont="1" applyFill="1" applyAlignment="1">
      <alignment vertical="center" shrinkToFit="1"/>
    </xf>
    <xf numFmtId="38" fontId="30" fillId="23" borderId="17" xfId="61" applyNumberFormat="1" applyFont="1" applyFill="1" applyBorder="1" applyAlignment="1">
      <alignment vertical="center"/>
      <protection/>
    </xf>
    <xf numFmtId="0" fontId="28" fillId="0" borderId="0" xfId="61" applyFont="1" applyAlignment="1">
      <alignment vertical="center"/>
      <protection/>
    </xf>
    <xf numFmtId="38" fontId="30" fillId="23" borderId="17" xfId="49" applyNumberFormat="1" applyFont="1" applyFill="1" applyBorder="1" applyAlignment="1">
      <alignment vertical="center"/>
    </xf>
    <xf numFmtId="40" fontId="27" fillId="0" borderId="18" xfId="49" applyNumberFormat="1" applyFont="1" applyBorder="1" applyAlignment="1">
      <alignment vertical="center" shrinkToFit="1"/>
    </xf>
    <xf numFmtId="0" fontId="26" fillId="21" borderId="10" xfId="61" applyFont="1" applyFill="1" applyBorder="1" applyAlignment="1">
      <alignment horizontal="center" vertical="center" wrapText="1" shrinkToFit="1"/>
      <protection/>
    </xf>
    <xf numFmtId="0" fontId="1" fillId="21" borderId="12" xfId="61" applyFont="1" applyFill="1" applyBorder="1" applyAlignment="1">
      <alignment horizontal="center" vertical="center" shrinkToFit="1"/>
      <protection/>
    </xf>
    <xf numFmtId="0" fontId="1" fillId="21" borderId="19" xfId="61" applyFont="1" applyFill="1" applyBorder="1" applyAlignment="1">
      <alignment horizontal="center" vertical="center" wrapText="1" shrinkToFit="1"/>
      <protection/>
    </xf>
    <xf numFmtId="0" fontId="1" fillId="21" borderId="20" xfId="61" applyFont="1" applyFill="1" applyBorder="1" applyAlignment="1">
      <alignment horizontal="center" vertical="center" wrapText="1" shrinkToFit="1"/>
      <protection/>
    </xf>
    <xf numFmtId="0" fontId="1" fillId="21" borderId="21" xfId="61" applyFont="1" applyFill="1" applyBorder="1" applyAlignment="1">
      <alignment horizontal="center" vertical="center" shrinkToFit="1"/>
      <protection/>
    </xf>
    <xf numFmtId="0" fontId="1" fillId="21" borderId="22" xfId="61" applyFont="1" applyFill="1" applyBorder="1" applyAlignment="1">
      <alignment horizontal="center" vertical="center" shrinkToFit="1"/>
      <protection/>
    </xf>
    <xf numFmtId="38" fontId="27" fillId="21" borderId="23" xfId="49" applyFont="1" applyFill="1" applyBorder="1" applyAlignment="1">
      <alignment horizontal="center" vertical="center"/>
    </xf>
    <xf numFmtId="38" fontId="34" fillId="21" borderId="24" xfId="61" applyNumberFormat="1" applyFont="1" applyFill="1" applyBorder="1" applyAlignment="1">
      <alignment horizontal="center" vertical="center" shrinkToFit="1"/>
      <protection/>
    </xf>
    <xf numFmtId="0" fontId="27" fillId="0" borderId="10" xfId="61" applyFont="1" applyFill="1" applyBorder="1" applyAlignment="1">
      <alignment horizontal="center" vertical="center" shrinkToFit="1"/>
      <protection/>
    </xf>
    <xf numFmtId="0" fontId="27" fillId="0" borderId="25" xfId="61" applyFont="1" applyFill="1" applyBorder="1" applyAlignment="1">
      <alignment horizontal="center" vertical="center" shrinkToFit="1"/>
      <protection/>
    </xf>
    <xf numFmtId="38" fontId="27" fillId="0" borderId="26" xfId="49" applyFont="1" applyFill="1" applyBorder="1" applyAlignment="1">
      <alignment horizontal="center" vertical="center" shrinkToFit="1"/>
    </xf>
    <xf numFmtId="38" fontId="27" fillId="0" borderId="27" xfId="49" applyFont="1" applyFill="1" applyBorder="1" applyAlignment="1">
      <alignment horizontal="center" vertical="center" shrinkToFit="1"/>
    </xf>
    <xf numFmtId="40" fontId="27" fillId="21" borderId="24" xfId="49" applyNumberFormat="1" applyFont="1" applyFill="1" applyBorder="1" applyAlignment="1">
      <alignment vertical="center" shrinkToFit="1"/>
    </xf>
    <xf numFmtId="40" fontId="27" fillId="21" borderId="24" xfId="49" applyNumberFormat="1" applyFont="1" applyFill="1" applyBorder="1" applyAlignment="1">
      <alignment horizontal="right" vertical="center"/>
    </xf>
    <xf numFmtId="38" fontId="27" fillId="21" borderId="24" xfId="49" applyFont="1" applyFill="1" applyBorder="1" applyAlignment="1">
      <alignment horizontal="center" vertical="center" shrinkToFit="1"/>
    </xf>
    <xf numFmtId="38" fontId="27" fillId="21" borderId="28" xfId="49" applyNumberFormat="1" applyFont="1" applyFill="1" applyBorder="1" applyAlignment="1">
      <alignment vertical="center" shrinkToFit="1"/>
    </xf>
    <xf numFmtId="38" fontId="27" fillId="0" borderId="29" xfId="49" applyNumberFormat="1" applyFont="1" applyFill="1" applyBorder="1" applyAlignment="1">
      <alignment vertical="center" shrinkToFit="1"/>
    </xf>
    <xf numFmtId="0" fontId="32" fillId="21" borderId="10" xfId="61" applyFont="1" applyFill="1" applyBorder="1" applyAlignment="1">
      <alignment horizontal="center" vertical="center" wrapText="1" shrinkToFit="1"/>
      <protection/>
    </xf>
    <xf numFmtId="0" fontId="1" fillId="21" borderId="11" xfId="61" applyFont="1" applyFill="1" applyBorder="1" applyAlignment="1">
      <alignment horizontal="center" vertical="center" shrinkToFit="1"/>
      <protection/>
    </xf>
    <xf numFmtId="38" fontId="27" fillId="21" borderId="28" xfId="49" applyFont="1" applyFill="1" applyBorder="1" applyAlignment="1">
      <alignment vertical="center"/>
    </xf>
    <xf numFmtId="38" fontId="27" fillId="21" borderId="30" xfId="49" applyFont="1" applyFill="1" applyBorder="1" applyAlignment="1">
      <alignment vertical="center"/>
    </xf>
    <xf numFmtId="38" fontId="27" fillId="21" borderId="29" xfId="49" applyFont="1" applyFill="1" applyBorder="1" applyAlignment="1">
      <alignment vertical="center"/>
    </xf>
    <xf numFmtId="0" fontId="0" fillId="0" borderId="0" xfId="61" applyFont="1" applyAlignment="1">
      <alignment horizontal="center" vertical="center"/>
      <protection/>
    </xf>
    <xf numFmtId="38" fontId="27" fillId="0" borderId="31" xfId="49" applyFont="1" applyFill="1" applyBorder="1" applyAlignment="1">
      <alignment vertical="center"/>
    </xf>
    <xf numFmtId="38" fontId="27" fillId="0" borderId="30" xfId="49" applyFont="1" applyFill="1" applyBorder="1" applyAlignment="1">
      <alignment vertical="center"/>
    </xf>
    <xf numFmtId="0" fontId="1" fillId="21" borderId="26" xfId="61" applyFont="1" applyFill="1" applyBorder="1" applyAlignment="1">
      <alignment horizontal="center" vertical="center" shrinkToFit="1"/>
      <protection/>
    </xf>
    <xf numFmtId="0" fontId="1" fillId="21" borderId="32" xfId="61" applyFont="1" applyFill="1" applyBorder="1" applyAlignment="1">
      <alignment horizontal="center" vertical="center" shrinkToFit="1"/>
      <protection/>
    </xf>
    <xf numFmtId="0" fontId="1" fillId="21" borderId="13" xfId="61" applyFont="1" applyFill="1" applyBorder="1" applyAlignment="1">
      <alignment horizontal="center" vertical="center" shrinkToFit="1"/>
      <protection/>
    </xf>
    <xf numFmtId="40" fontId="0" fillId="23" borderId="19" xfId="49" applyNumberFormat="1" applyFont="1" applyFill="1" applyBorder="1" applyAlignment="1">
      <alignment horizontal="center" vertical="center" shrinkToFit="1"/>
    </xf>
    <xf numFmtId="40" fontId="0" fillId="23" borderId="33" xfId="49" applyNumberFormat="1" applyFont="1" applyFill="1" applyBorder="1" applyAlignment="1">
      <alignment horizontal="center" vertical="center" shrinkToFit="1"/>
    </xf>
    <xf numFmtId="40" fontId="0" fillId="23" borderId="34" xfId="49" applyNumberFormat="1" applyFont="1" applyFill="1" applyBorder="1" applyAlignment="1">
      <alignment horizontal="center" vertical="center" shrinkToFit="1"/>
    </xf>
    <xf numFmtId="40" fontId="0" fillId="0" borderId="20" xfId="49" applyNumberFormat="1" applyFont="1" applyFill="1" applyBorder="1" applyAlignment="1">
      <alignment horizontal="center" vertical="center" shrinkToFit="1"/>
    </xf>
    <xf numFmtId="40" fontId="0" fillId="0" borderId="33" xfId="49" applyNumberFormat="1" applyFont="1" applyFill="1" applyBorder="1" applyAlignment="1">
      <alignment horizontal="center" vertical="center" shrinkToFit="1"/>
    </xf>
    <xf numFmtId="0" fontId="0" fillId="0" borderId="10" xfId="0" applyFont="1" applyBorder="1" applyAlignment="1">
      <alignment vertical="center"/>
    </xf>
    <xf numFmtId="0" fontId="0" fillId="0" borderId="25" xfId="0" applyFont="1" applyBorder="1" applyAlignment="1">
      <alignment vertical="center"/>
    </xf>
    <xf numFmtId="40" fontId="0" fillId="21" borderId="35" xfId="49" applyNumberFormat="1" applyFont="1" applyFill="1" applyBorder="1" applyAlignment="1">
      <alignment horizontal="center" vertical="center" shrinkToFit="1"/>
    </xf>
    <xf numFmtId="0" fontId="0" fillId="0" borderId="10" xfId="0" applyFont="1" applyFill="1" applyBorder="1" applyAlignment="1">
      <alignment vertical="center"/>
    </xf>
    <xf numFmtId="0" fontId="0" fillId="0" borderId="36" xfId="0" applyFont="1" applyBorder="1" applyAlignment="1">
      <alignment vertical="center"/>
    </xf>
    <xf numFmtId="0" fontId="0" fillId="0" borderId="25" xfId="0" applyFont="1" applyFill="1" applyBorder="1" applyAlignment="1">
      <alignment vertical="center"/>
    </xf>
    <xf numFmtId="0" fontId="0" fillId="0" borderId="37" xfId="0" applyFont="1" applyBorder="1" applyAlignment="1">
      <alignment vertical="center"/>
    </xf>
    <xf numFmtId="40" fontId="25" fillId="21" borderId="24" xfId="49" applyNumberFormat="1" applyFont="1" applyFill="1" applyBorder="1" applyAlignment="1">
      <alignment vertical="center" shrinkToFit="1"/>
    </xf>
    <xf numFmtId="40" fontId="25" fillId="21" borderId="18" xfId="49" applyNumberFormat="1" applyFont="1" applyFill="1" applyBorder="1" applyAlignment="1">
      <alignment vertical="center" shrinkToFit="1"/>
    </xf>
    <xf numFmtId="40" fontId="25" fillId="21" borderId="15" xfId="49" applyNumberFormat="1" applyFont="1" applyFill="1" applyBorder="1" applyAlignment="1">
      <alignment vertical="center" shrinkToFit="1"/>
    </xf>
    <xf numFmtId="40" fontId="25" fillId="21" borderId="14" xfId="49" applyNumberFormat="1" applyFont="1" applyFill="1" applyBorder="1" applyAlignment="1">
      <alignment vertical="center" shrinkToFit="1"/>
    </xf>
    <xf numFmtId="40" fontId="25" fillId="21" borderId="16" xfId="49" applyNumberFormat="1" applyFont="1" applyFill="1" applyBorder="1" applyAlignment="1">
      <alignment vertical="center" shrinkToFit="1"/>
    </xf>
    <xf numFmtId="0" fontId="0" fillId="0" borderId="15" xfId="0" applyFont="1" applyBorder="1" applyAlignment="1">
      <alignment vertical="center"/>
    </xf>
    <xf numFmtId="40" fontId="25" fillId="0" borderId="15" xfId="49" applyNumberFormat="1" applyFont="1" applyFill="1" applyBorder="1" applyAlignment="1">
      <alignment vertical="center" shrinkToFit="1"/>
    </xf>
    <xf numFmtId="38" fontId="27" fillId="0" borderId="38" xfId="0" applyNumberFormat="1" applyFont="1" applyBorder="1" applyAlignment="1">
      <alignment vertical="center" shrinkToFit="1"/>
    </xf>
    <xf numFmtId="40" fontId="25" fillId="0" borderId="27" xfId="0" applyNumberFormat="1" applyFont="1" applyBorder="1" applyAlignment="1">
      <alignment vertical="center" shrinkToFit="1"/>
    </xf>
    <xf numFmtId="38" fontId="27" fillId="21" borderId="23" xfId="49" applyFont="1" applyFill="1" applyBorder="1" applyAlignment="1">
      <alignment vertical="center"/>
    </xf>
    <xf numFmtId="38" fontId="27" fillId="21" borderId="39" xfId="49" applyFont="1" applyFill="1" applyBorder="1" applyAlignment="1">
      <alignment vertical="center"/>
    </xf>
    <xf numFmtId="38" fontId="27" fillId="21" borderId="40" xfId="49" applyFont="1" applyFill="1" applyBorder="1" applyAlignment="1">
      <alignment vertical="center"/>
    </xf>
    <xf numFmtId="38" fontId="27" fillId="0" borderId="13" xfId="49" applyFont="1" applyFill="1" applyBorder="1" applyAlignment="1">
      <alignment vertical="center"/>
    </xf>
    <xf numFmtId="38" fontId="27" fillId="0" borderId="39" xfId="49" applyFont="1" applyFill="1" applyBorder="1" applyAlignment="1">
      <alignment vertical="center"/>
    </xf>
    <xf numFmtId="40" fontId="27" fillId="21" borderId="28" xfId="49" applyNumberFormat="1" applyFont="1" applyFill="1" applyBorder="1" applyAlignment="1">
      <alignment vertical="center" shrinkToFit="1"/>
    </xf>
    <xf numFmtId="40" fontId="27" fillId="0" borderId="29" xfId="49" applyNumberFormat="1" applyFont="1" applyFill="1" applyBorder="1" applyAlignment="1">
      <alignment vertical="center" shrinkToFit="1"/>
    </xf>
    <xf numFmtId="40" fontId="27" fillId="0" borderId="38" xfId="0" applyNumberFormat="1" applyFont="1" applyBorder="1" applyAlignment="1">
      <alignment vertical="center" shrinkToFit="1"/>
    </xf>
    <xf numFmtId="38" fontId="27" fillId="0" borderId="41" xfId="49" applyFont="1" applyFill="1" applyBorder="1" applyAlignment="1">
      <alignment vertical="center"/>
    </xf>
    <xf numFmtId="38" fontId="27" fillId="0" borderId="42" xfId="49" applyFont="1" applyFill="1" applyBorder="1" applyAlignment="1">
      <alignment vertical="center"/>
    </xf>
    <xf numFmtId="40" fontId="0" fillId="0" borderId="21" xfId="49" applyNumberFormat="1" applyFont="1" applyFill="1" applyBorder="1" applyAlignment="1">
      <alignment horizontal="center" vertical="center" shrinkToFit="1"/>
    </xf>
    <xf numFmtId="38" fontId="27" fillId="0" borderId="29" xfId="49" applyFont="1" applyFill="1" applyBorder="1" applyAlignment="1">
      <alignment vertical="center"/>
    </xf>
    <xf numFmtId="38" fontId="27" fillId="0" borderId="40" xfId="49" applyFont="1" applyFill="1" applyBorder="1" applyAlignment="1">
      <alignment vertical="center"/>
    </xf>
    <xf numFmtId="40" fontId="1" fillId="0" borderId="0" xfId="61" applyNumberFormat="1" applyFont="1">
      <alignment vertical="center"/>
      <protection/>
    </xf>
    <xf numFmtId="40" fontId="27" fillId="0" borderId="43" xfId="49" applyNumberFormat="1" applyFont="1" applyFill="1" applyBorder="1" applyAlignment="1">
      <alignment vertical="center" shrinkToFit="1"/>
    </xf>
    <xf numFmtId="40" fontId="27" fillId="0" borderId="43" xfId="49" applyNumberFormat="1" applyFont="1" applyBorder="1" applyAlignment="1">
      <alignment vertical="center" shrinkToFit="1"/>
    </xf>
    <xf numFmtId="40" fontId="27" fillId="0" borderId="44" xfId="49" applyNumberFormat="1" applyFont="1" applyFill="1" applyBorder="1" applyAlignment="1">
      <alignment vertical="center" shrinkToFit="1"/>
    </xf>
    <xf numFmtId="40" fontId="27" fillId="0" borderId="44" xfId="49" applyNumberFormat="1" applyFont="1" applyBorder="1" applyAlignment="1">
      <alignment vertical="center" shrinkToFit="1"/>
    </xf>
    <xf numFmtId="40" fontId="27" fillId="0" borderId="45" xfId="49" applyNumberFormat="1" applyFont="1" applyBorder="1" applyAlignment="1">
      <alignment vertical="center" shrinkToFit="1"/>
    </xf>
    <xf numFmtId="40" fontId="27" fillId="0" borderId="46" xfId="49" applyNumberFormat="1" applyFont="1" applyFill="1" applyBorder="1" applyAlignment="1">
      <alignment vertical="center" shrinkToFit="1"/>
    </xf>
    <xf numFmtId="40" fontId="27" fillId="0" borderId="46" xfId="49" applyNumberFormat="1" applyFont="1" applyBorder="1" applyAlignment="1">
      <alignment vertical="center" shrinkToFit="1"/>
    </xf>
    <xf numFmtId="0" fontId="25" fillId="0" borderId="0" xfId="61" applyFont="1" applyAlignment="1">
      <alignment horizontal="left" vertical="center" wrapText="1"/>
      <protection/>
    </xf>
    <xf numFmtId="0" fontId="29" fillId="0" borderId="0" xfId="61" applyFont="1" applyAlignment="1">
      <alignment horizontal="left" vertical="center"/>
      <protection/>
    </xf>
    <xf numFmtId="0" fontId="25" fillId="0" borderId="19" xfId="61" applyFont="1" applyBorder="1" applyAlignment="1">
      <alignment horizontal="center" vertical="center" shrinkToFit="1"/>
      <protection/>
    </xf>
    <xf numFmtId="0" fontId="25" fillId="0" borderId="47" xfId="61" applyFont="1" applyBorder="1" applyAlignment="1">
      <alignment horizontal="center" vertical="center" shrinkToFit="1"/>
      <protection/>
    </xf>
    <xf numFmtId="0" fontId="25" fillId="0" borderId="20" xfId="61" applyFont="1" applyBorder="1" applyAlignment="1">
      <alignment horizontal="center" vertical="center" shrinkToFit="1"/>
      <protection/>
    </xf>
    <xf numFmtId="0" fontId="25" fillId="0" borderId="0" xfId="61" applyFont="1" applyBorder="1" applyAlignment="1">
      <alignment horizontal="center" vertical="center" shrinkToFit="1"/>
      <protection/>
    </xf>
    <xf numFmtId="0" fontId="25" fillId="0" borderId="48" xfId="61" applyFont="1" applyBorder="1" applyAlignment="1">
      <alignment horizontal="center" vertical="center" shrinkToFit="1"/>
      <protection/>
    </xf>
    <xf numFmtId="0" fontId="25" fillId="0" borderId="49" xfId="61" applyFont="1" applyBorder="1" applyAlignment="1">
      <alignment horizontal="center" vertical="center" shrinkToFit="1"/>
      <protection/>
    </xf>
    <xf numFmtId="0" fontId="33" fillId="0" borderId="0" xfId="61" applyFont="1" applyAlignment="1">
      <alignment horizontal="left" vertical="center"/>
      <protection/>
    </xf>
    <xf numFmtId="0" fontId="36" fillId="0" borderId="0" xfId="0" applyFont="1" applyFill="1" applyAlignment="1">
      <alignment horizontal="left" wrapText="1" shrinkToFit="1"/>
    </xf>
    <xf numFmtId="0" fontId="35" fillId="0" borderId="0" xfId="0" applyFont="1" applyFill="1" applyAlignment="1">
      <alignment horizontal="center" shrinkToFit="1"/>
    </xf>
    <xf numFmtId="176" fontId="36" fillId="0" borderId="0" xfId="0" applyNumberFormat="1" applyFont="1" applyFill="1" applyBorder="1" applyAlignment="1">
      <alignment horizontal="center" vertical="center" wrapText="1" shrinkToFit="1"/>
    </xf>
    <xf numFmtId="0" fontId="31" fillId="0" borderId="49" xfId="61" applyFont="1" applyBorder="1" applyAlignment="1">
      <alignment horizontal="center" vertical="center"/>
      <protection/>
    </xf>
    <xf numFmtId="38" fontId="27" fillId="0" borderId="19" xfId="49" applyFont="1" applyFill="1" applyBorder="1" applyAlignment="1">
      <alignment horizontal="center" vertical="center" shrinkToFit="1"/>
    </xf>
    <xf numFmtId="38" fontId="27" fillId="0" borderId="20" xfId="49" applyFont="1" applyFill="1" applyBorder="1" applyAlignment="1">
      <alignment horizontal="center" vertical="center" shrinkToFit="1"/>
    </xf>
    <xf numFmtId="0" fontId="0" fillId="0" borderId="20" xfId="0" applyFont="1" applyBorder="1" applyAlignment="1">
      <alignment horizontal="center" vertical="center"/>
    </xf>
    <xf numFmtId="40" fontId="27" fillId="0" borderId="14" xfId="49" applyNumberFormat="1" applyFont="1" applyBorder="1" applyAlignment="1">
      <alignment horizontal="right" vertical="center"/>
    </xf>
    <xf numFmtId="40" fontId="27" fillId="0" borderId="16" xfId="49" applyNumberFormat="1" applyFont="1" applyBorder="1" applyAlignment="1">
      <alignment horizontal="right" vertical="center"/>
    </xf>
    <xf numFmtId="0" fontId="0" fillId="0" borderId="16" xfId="0" applyFont="1" applyBorder="1" applyAlignment="1">
      <alignment vertical="center"/>
    </xf>
    <xf numFmtId="0" fontId="0" fillId="0" borderId="10" xfId="0" applyFont="1" applyBorder="1" applyAlignment="1">
      <alignment vertical="center"/>
    </xf>
    <xf numFmtId="40" fontId="27" fillId="0" borderId="14" xfId="49" applyNumberFormat="1" applyFont="1" applyBorder="1" applyAlignment="1">
      <alignment horizontal="right" vertical="center" shrinkToFit="1"/>
    </xf>
    <xf numFmtId="40" fontId="27" fillId="0" borderId="16" xfId="49" applyNumberFormat="1" applyFont="1" applyBorder="1" applyAlignment="1">
      <alignment horizontal="right" vertical="center" shrinkToFit="1"/>
    </xf>
    <xf numFmtId="40" fontId="27" fillId="0" borderId="10" xfId="49" applyNumberFormat="1" applyFont="1" applyBorder="1" applyAlignment="1">
      <alignment horizontal="right" vertical="center" shrinkToFit="1"/>
    </xf>
    <xf numFmtId="40" fontId="25" fillId="23" borderId="14" xfId="49" applyNumberFormat="1" applyFont="1" applyFill="1" applyBorder="1" applyAlignment="1">
      <alignment horizontal="right" vertical="center" shrinkToFit="1"/>
    </xf>
    <xf numFmtId="40" fontId="25" fillId="23" borderId="16" xfId="49" applyNumberFormat="1" applyFont="1" applyFill="1" applyBorder="1" applyAlignment="1">
      <alignment horizontal="right" vertical="center" shrinkToFit="1"/>
    </xf>
    <xf numFmtId="40" fontId="25" fillId="23" borderId="10" xfId="49" applyNumberFormat="1" applyFont="1" applyFill="1" applyBorder="1" applyAlignment="1">
      <alignment horizontal="right" vertical="center" shrinkToFit="1"/>
    </xf>
    <xf numFmtId="38" fontId="34" fillId="0" borderId="16" xfId="61" applyNumberFormat="1" applyFont="1" applyFill="1" applyBorder="1" applyAlignment="1">
      <alignment horizontal="center" vertical="center" shrinkToFit="1"/>
      <protection/>
    </xf>
    <xf numFmtId="38" fontId="27" fillId="0" borderId="16" xfId="49" applyFont="1" applyFill="1" applyBorder="1" applyAlignment="1">
      <alignment horizontal="center" vertical="center"/>
    </xf>
    <xf numFmtId="40" fontId="27" fillId="0" borderId="43" xfId="49" applyNumberFormat="1" applyFont="1" applyFill="1" applyBorder="1" applyAlignment="1">
      <alignment horizontal="right" vertical="center" shrinkToFit="1"/>
    </xf>
    <xf numFmtId="40" fontId="27" fillId="0" borderId="45" xfId="49" applyNumberFormat="1" applyFont="1" applyFill="1" applyBorder="1" applyAlignment="1">
      <alignment horizontal="right" vertical="center" shrinkToFit="1"/>
    </xf>
    <xf numFmtId="40" fontId="27" fillId="0" borderId="50" xfId="49" applyNumberFormat="1" applyFont="1" applyFill="1" applyBorder="1" applyAlignment="1">
      <alignment horizontal="right" vertical="center" shrinkToFit="1"/>
    </xf>
    <xf numFmtId="40" fontId="27" fillId="0" borderId="43" xfId="49" applyNumberFormat="1" applyFont="1" applyBorder="1" applyAlignment="1">
      <alignment horizontal="right" vertical="center"/>
    </xf>
    <xf numFmtId="40" fontId="27" fillId="0" borderId="45" xfId="49" applyNumberFormat="1" applyFont="1" applyBorder="1" applyAlignment="1">
      <alignment horizontal="right" vertical="center"/>
    </xf>
    <xf numFmtId="40" fontId="27" fillId="0" borderId="50" xfId="49" applyNumberFormat="1" applyFont="1" applyBorder="1" applyAlignment="1">
      <alignment horizontal="right" vertical="center"/>
    </xf>
    <xf numFmtId="40" fontId="27" fillId="0" borderId="43" xfId="49" applyNumberFormat="1" applyFont="1" applyBorder="1" applyAlignment="1">
      <alignment horizontal="right" vertical="center" shrinkToFit="1"/>
    </xf>
    <xf numFmtId="40" fontId="27" fillId="0" borderId="45" xfId="49" applyNumberFormat="1" applyFont="1" applyBorder="1" applyAlignment="1">
      <alignment horizontal="right" vertical="center" shrinkToFit="1"/>
    </xf>
    <xf numFmtId="40" fontId="27" fillId="0" borderId="50" xfId="49" applyNumberFormat="1" applyFont="1" applyBorder="1" applyAlignment="1">
      <alignment horizontal="right" vertical="center" shrinkToFit="1"/>
    </xf>
    <xf numFmtId="40" fontId="25" fillId="0" borderId="43" xfId="49" applyNumberFormat="1" applyFont="1" applyFill="1" applyBorder="1" applyAlignment="1">
      <alignment horizontal="right" vertical="center" shrinkToFit="1"/>
    </xf>
    <xf numFmtId="40" fontId="25" fillId="0" borderId="45" xfId="49" applyNumberFormat="1" applyFont="1" applyFill="1" applyBorder="1" applyAlignment="1">
      <alignment horizontal="right" vertical="center" shrinkToFit="1"/>
    </xf>
    <xf numFmtId="40" fontId="25" fillId="0" borderId="50" xfId="49" applyNumberFormat="1" applyFont="1" applyFill="1" applyBorder="1" applyAlignment="1">
      <alignment horizontal="right" vertical="center" shrinkToFit="1"/>
    </xf>
    <xf numFmtId="38" fontId="0" fillId="21" borderId="14" xfId="61" applyNumberFormat="1" applyFont="1" applyFill="1" applyBorder="1" applyAlignment="1">
      <alignment horizontal="center" vertical="center" wrapText="1" shrinkToFit="1"/>
      <protection/>
    </xf>
    <xf numFmtId="38" fontId="0" fillId="21" borderId="16" xfId="61" applyNumberFormat="1" applyFont="1" applyFill="1" applyBorder="1" applyAlignment="1">
      <alignment horizontal="center" vertical="center" shrinkToFit="1"/>
      <protection/>
    </xf>
    <xf numFmtId="38" fontId="0" fillId="21" borderId="10" xfId="61" applyNumberFormat="1" applyFont="1" applyFill="1" applyBorder="1" applyAlignment="1">
      <alignment horizontal="center" vertical="center" shrinkToFit="1"/>
      <protection/>
    </xf>
    <xf numFmtId="38" fontId="27" fillId="21" borderId="14" xfId="49" applyFont="1" applyFill="1" applyBorder="1" applyAlignment="1">
      <alignment horizontal="center" vertical="center"/>
    </xf>
    <xf numFmtId="38" fontId="27" fillId="21" borderId="16" xfId="49" applyFont="1" applyFill="1" applyBorder="1" applyAlignment="1">
      <alignment horizontal="center" vertical="center"/>
    </xf>
    <xf numFmtId="40" fontId="25" fillId="21" borderId="14" xfId="49" applyNumberFormat="1" applyFont="1" applyFill="1" applyBorder="1" applyAlignment="1">
      <alignment horizontal="right" vertical="center"/>
    </xf>
    <xf numFmtId="40" fontId="25" fillId="21" borderId="16" xfId="49" applyNumberFormat="1" applyFont="1" applyFill="1" applyBorder="1" applyAlignment="1">
      <alignment horizontal="right" vertical="center"/>
    </xf>
    <xf numFmtId="0" fontId="1" fillId="0" borderId="16" xfId="0" applyFont="1" applyBorder="1" applyAlignment="1">
      <alignment vertical="center"/>
    </xf>
    <xf numFmtId="0" fontId="1" fillId="0" borderId="10" xfId="0" applyFont="1" applyBorder="1" applyAlignment="1">
      <alignment vertical="center"/>
    </xf>
    <xf numFmtId="0" fontId="0" fillId="0" borderId="21" xfId="0" applyFont="1" applyBorder="1" applyAlignment="1">
      <alignment horizontal="center" vertical="center"/>
    </xf>
    <xf numFmtId="0" fontId="27" fillId="0" borderId="51" xfId="61" applyFont="1" applyBorder="1" applyAlignment="1">
      <alignment horizontal="center" vertical="center"/>
      <protection/>
    </xf>
    <xf numFmtId="0" fontId="27" fillId="0" borderId="52" xfId="61" applyFont="1" applyBorder="1" applyAlignment="1">
      <alignment horizontal="center" vertical="center"/>
      <protection/>
    </xf>
    <xf numFmtId="38" fontId="34" fillId="0" borderId="53" xfId="61" applyNumberFormat="1" applyFont="1" applyBorder="1" applyAlignment="1">
      <alignment horizontal="center" vertical="center" shrinkToFit="1"/>
      <protection/>
    </xf>
    <xf numFmtId="38" fontId="34" fillId="0" borderId="54" xfId="61" applyNumberFormat="1" applyFont="1" applyBorder="1" applyAlignment="1">
      <alignment horizontal="center" vertical="center" shrinkToFit="1"/>
      <protection/>
    </xf>
    <xf numFmtId="38" fontId="34" fillId="0" borderId="10" xfId="61" applyNumberFormat="1" applyFont="1" applyFill="1" applyBorder="1" applyAlignment="1">
      <alignment horizontal="center" vertical="center" shrinkToFit="1"/>
      <protection/>
    </xf>
    <xf numFmtId="0" fontId="0" fillId="0" borderId="0" xfId="61" applyFont="1" applyAlignment="1">
      <alignment horizontal="center" vertical="center"/>
      <protection/>
    </xf>
    <xf numFmtId="40" fontId="25" fillId="23" borderId="55" xfId="49" applyNumberFormat="1" applyFont="1" applyFill="1" applyBorder="1" applyAlignment="1">
      <alignment horizontal="right" vertical="center" shrinkToFit="1"/>
    </xf>
    <xf numFmtId="40" fontId="25" fillId="23" borderId="56" xfId="49" applyNumberFormat="1" applyFont="1" applyFill="1" applyBorder="1" applyAlignment="1">
      <alignment horizontal="right" vertical="center" shrinkToFit="1"/>
    </xf>
    <xf numFmtId="38" fontId="34" fillId="0" borderId="11" xfId="61" applyNumberFormat="1" applyFont="1" applyFill="1" applyBorder="1" applyAlignment="1">
      <alignment horizontal="center" vertical="center" shrinkToFit="1"/>
      <protection/>
    </xf>
    <xf numFmtId="38" fontId="27" fillId="0" borderId="11" xfId="49" applyFont="1" applyFill="1" applyBorder="1" applyAlignment="1">
      <alignment horizontal="center" vertical="center"/>
    </xf>
    <xf numFmtId="0" fontId="25" fillId="0" borderId="57" xfId="61" applyFont="1" applyBorder="1" applyAlignment="1">
      <alignment horizontal="center" vertical="center"/>
      <protection/>
    </xf>
    <xf numFmtId="0" fontId="25" fillId="0" borderId="58" xfId="61" applyFont="1" applyBorder="1" applyAlignment="1">
      <alignment horizontal="center" vertical="center"/>
      <protection/>
    </xf>
    <xf numFmtId="0" fontId="25" fillId="0" borderId="59" xfId="61" applyFont="1" applyBorder="1" applyAlignment="1">
      <alignment horizontal="center" vertical="center"/>
      <protection/>
    </xf>
    <xf numFmtId="0" fontId="25" fillId="0" borderId="60" xfId="61" applyFont="1" applyBorder="1" applyAlignment="1">
      <alignment horizontal="center" vertical="center" shrinkToFit="1"/>
      <protection/>
    </xf>
    <xf numFmtId="0" fontId="25" fillId="0" borderId="61" xfId="61" applyFont="1" applyBorder="1" applyAlignment="1">
      <alignment horizontal="center" vertical="center" shrinkToFit="1"/>
      <protection/>
    </xf>
    <xf numFmtId="0" fontId="25" fillId="0" borderId="62" xfId="61" applyFont="1" applyBorder="1" applyAlignment="1">
      <alignment horizontal="center" vertical="center" shrinkToFit="1"/>
      <protection/>
    </xf>
    <xf numFmtId="0" fontId="1" fillId="0" borderId="14" xfId="61" applyFont="1" applyBorder="1" applyAlignment="1">
      <alignment horizontal="center" vertical="center"/>
      <protection/>
    </xf>
    <xf numFmtId="0" fontId="1" fillId="0" borderId="16" xfId="61" applyFont="1" applyBorder="1" applyAlignment="1">
      <alignment horizontal="center" vertical="center"/>
      <protection/>
    </xf>
    <xf numFmtId="0" fontId="1" fillId="0" borderId="25" xfId="61" applyFont="1" applyBorder="1" applyAlignment="1">
      <alignment horizontal="center" vertical="center"/>
      <protection/>
    </xf>
    <xf numFmtId="38" fontId="27" fillId="0" borderId="14" xfId="49" applyNumberFormat="1" applyFont="1" applyFill="1" applyBorder="1" applyAlignment="1">
      <alignment horizontal="center" vertical="center" shrinkToFit="1"/>
    </xf>
    <xf numFmtId="38" fontId="27" fillId="0" borderId="16" xfId="49" applyNumberFormat="1" applyFont="1" applyFill="1" applyBorder="1" applyAlignment="1">
      <alignment horizontal="center" vertical="center" shrinkToFit="1"/>
    </xf>
    <xf numFmtId="40" fontId="27" fillId="0" borderId="10" xfId="49" applyNumberFormat="1" applyFont="1" applyBorder="1" applyAlignment="1">
      <alignment horizontal="right" vertical="center"/>
    </xf>
    <xf numFmtId="0" fontId="1" fillId="21" borderId="63" xfId="61" applyFont="1" applyFill="1" applyBorder="1" applyAlignment="1">
      <alignment horizontal="center" vertical="center" shrinkToFit="1"/>
      <protection/>
    </xf>
    <xf numFmtId="0" fontId="1" fillId="21" borderId="26" xfId="61" applyFont="1" applyFill="1" applyBorder="1" applyAlignment="1">
      <alignment horizontal="center" vertical="center" shrinkToFit="1"/>
      <protection/>
    </xf>
    <xf numFmtId="0" fontId="1" fillId="21" borderId="62" xfId="61" applyFont="1" applyFill="1" applyBorder="1" applyAlignment="1">
      <alignment horizontal="center" vertical="center" shrinkToFit="1"/>
      <protection/>
    </xf>
    <xf numFmtId="0" fontId="1" fillId="21" borderId="13" xfId="61" applyFont="1" applyFill="1" applyBorder="1" applyAlignment="1">
      <alignment horizontal="center" vertical="center" shrinkToFit="1"/>
      <protection/>
    </xf>
    <xf numFmtId="0" fontId="29" fillId="0" borderId="14" xfId="61" applyFont="1" applyBorder="1" applyAlignment="1">
      <alignment horizontal="center" vertical="center" wrapText="1" shrinkToFit="1"/>
      <protection/>
    </xf>
    <xf numFmtId="0" fontId="29" fillId="0" borderId="16" xfId="61" applyFont="1" applyBorder="1" applyAlignment="1">
      <alignment horizontal="center" vertical="center" wrapText="1" shrinkToFit="1"/>
      <protection/>
    </xf>
    <xf numFmtId="38" fontId="27" fillId="21" borderId="10" xfId="49" applyFont="1" applyFill="1" applyBorder="1" applyAlignment="1">
      <alignment horizontal="center" vertical="center"/>
    </xf>
    <xf numFmtId="40" fontId="25" fillId="21" borderId="10" xfId="49" applyNumberFormat="1" applyFont="1" applyFill="1" applyBorder="1" applyAlignment="1">
      <alignment horizontal="right" vertical="center"/>
    </xf>
    <xf numFmtId="0" fontId="1" fillId="21" borderId="0" xfId="61" applyFont="1" applyFill="1" applyBorder="1" applyAlignment="1">
      <alignment horizontal="center" vertical="center" shrinkToFit="1"/>
      <protection/>
    </xf>
    <xf numFmtId="0" fontId="1" fillId="21" borderId="32" xfId="61" applyFont="1" applyFill="1" applyBorder="1" applyAlignment="1">
      <alignment horizontal="center" vertical="center" shrinkToFit="1"/>
      <protection/>
    </xf>
    <xf numFmtId="0" fontId="1" fillId="21" borderId="14" xfId="61" applyFont="1" applyFill="1" applyBorder="1" applyAlignment="1">
      <alignment horizontal="center" vertical="center" wrapText="1" shrinkToFit="1"/>
      <protection/>
    </xf>
    <xf numFmtId="0" fontId="1" fillId="21" borderId="16" xfId="61" applyFont="1" applyFill="1" applyBorder="1" applyAlignment="1">
      <alignment horizontal="center" vertical="center" wrapText="1" shrinkToFit="1"/>
      <protection/>
    </xf>
    <xf numFmtId="0" fontId="25" fillId="0" borderId="64" xfId="61" applyFont="1" applyBorder="1" applyAlignment="1">
      <alignment horizontal="center" vertical="center" shrinkToFit="1"/>
      <protection/>
    </xf>
    <xf numFmtId="0" fontId="25" fillId="0" borderId="65" xfId="61" applyFont="1" applyBorder="1" applyAlignment="1">
      <alignment horizontal="center" vertical="center" shrinkToFit="1"/>
      <protection/>
    </xf>
    <xf numFmtId="0" fontId="25" fillId="0" borderId="66" xfId="61" applyFont="1" applyBorder="1" applyAlignment="1">
      <alignment horizontal="center" vertical="center" shrinkToFit="1"/>
      <protection/>
    </xf>
    <xf numFmtId="0" fontId="1" fillId="0" borderId="14" xfId="61" applyFont="1" applyBorder="1" applyAlignment="1">
      <alignment horizontal="center" vertical="center" shrinkToFit="1"/>
      <protection/>
    </xf>
    <xf numFmtId="0" fontId="1" fillId="0" borderId="16" xfId="61" applyFont="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６"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352425</xdr:colOff>
      <xdr:row>0</xdr:row>
      <xdr:rowOff>104775</xdr:rowOff>
    </xdr:from>
    <xdr:to>
      <xdr:col>14</xdr:col>
      <xdr:colOff>152400</xdr:colOff>
      <xdr:row>1</xdr:row>
      <xdr:rowOff>28575</xdr:rowOff>
    </xdr:to>
    <xdr:sp>
      <xdr:nvSpPr>
        <xdr:cNvPr id="1" name="Text Box 1"/>
        <xdr:cNvSpPr txBox="1">
          <a:spLocks noChangeArrowheads="1"/>
        </xdr:cNvSpPr>
      </xdr:nvSpPr>
      <xdr:spPr>
        <a:xfrm>
          <a:off x="16344900" y="104775"/>
          <a:ext cx="1905000" cy="45720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2400" b="1" i="0" u="none" baseline="0">
              <a:solidFill>
                <a:srgbClr val="000000"/>
              </a:solidFill>
              <a:latin typeface="ＭＳ Ｐゴシック"/>
              <a:ea typeface="ＭＳ Ｐゴシック"/>
              <a:cs typeface="ＭＳ Ｐゴシック"/>
            </a:rPr>
            <a:t>別紙３</a:t>
          </a:r>
          <a:r>
            <a:rPr lang="en-US" cap="none" sz="2400" b="1" i="0" u="none" baseline="0">
              <a:solidFill>
                <a:srgbClr val="000000"/>
              </a:solidFill>
              <a:latin typeface="ＭＳ Ｐゴシック"/>
              <a:ea typeface="ＭＳ Ｐゴシック"/>
              <a:cs typeface="ＭＳ Ｐゴシック"/>
            </a:rPr>
            <a:t>-1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6412;&#24193;&#33294;&#38651;&#21147;&#20837;&#26413;\&#9312;&#20837;&#26413;&#20282;&#12356;\&#38651;&#21147;&#20837;&#26413;&#36039;&#26009;&#65288;&#24179;&#25104;&#65298;&#65303;&#24180;&#24230;&#65289;H27-6-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3398;&#26657;&#26045;&#35373;&#38651;&#21147;&#20837;&#26413;\&#9312;&#20837;&#26413;&#20282;&#12356;\&#38651;&#21147;&#20837;&#26413;&#36039;&#26009;&#65288;&#24179;&#25104;&#65298;&#65303;&#24180;&#24230;&#65289;H27-6-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9"/>
  <sheetViews>
    <sheetView tabSelected="1" view="pageBreakPreview" zoomScale="70" zoomScaleSheetLayoutView="70" zoomScalePageLayoutView="0" workbookViewId="0" topLeftCell="A1">
      <selection activeCell="C60" sqref="C60"/>
    </sheetView>
  </sheetViews>
  <sheetFormatPr defaultColWidth="9.00390625" defaultRowHeight="13.5"/>
  <cols>
    <col min="1" max="1" width="6.125" style="9" customWidth="1"/>
    <col min="2" max="2" width="31.875" style="2" customWidth="1"/>
    <col min="3" max="4" width="9.625" style="2" customWidth="1"/>
    <col min="5" max="5" width="16.875" style="9" customWidth="1"/>
    <col min="6" max="6" width="9.625" style="2" customWidth="1"/>
    <col min="7" max="7" width="27.625" style="9" customWidth="1"/>
    <col min="8" max="8" width="19.00390625" style="2" customWidth="1"/>
    <col min="9" max="9" width="14.25390625" style="9" customWidth="1"/>
    <col min="10" max="10" width="13.375" style="9" hidden="1" customWidth="1"/>
    <col min="11" max="11" width="16.50390625" style="9" customWidth="1"/>
    <col min="12" max="12" width="21.125" style="9" customWidth="1"/>
    <col min="13" max="14" width="27.625" style="9" customWidth="1"/>
    <col min="15" max="15" width="9.00390625" style="9" customWidth="1"/>
    <col min="16" max="16" width="11.25390625" style="9" bestFit="1" customWidth="1"/>
    <col min="17" max="17" width="16.50390625" style="9" bestFit="1" customWidth="1"/>
    <col min="18" max="16384" width="9.00390625" style="9" customWidth="1"/>
  </cols>
  <sheetData>
    <row r="1" spans="1:14" ht="42" customHeight="1">
      <c r="A1" s="99" t="s">
        <v>54</v>
      </c>
      <c r="B1" s="99"/>
      <c r="C1" s="99"/>
      <c r="D1" s="99"/>
      <c r="E1" s="99"/>
      <c r="H1" s="9"/>
      <c r="J1" s="100" t="s">
        <v>44</v>
      </c>
      <c r="K1" s="100"/>
      <c r="L1" s="100"/>
      <c r="M1" s="100"/>
      <c r="N1" s="100"/>
    </row>
    <row r="2" spans="1:14" s="16" customFormat="1" ht="42.75" customHeight="1">
      <c r="A2" s="101" t="s">
        <v>57</v>
      </c>
      <c r="B2" s="101"/>
      <c r="C2" s="101"/>
      <c r="D2" s="101"/>
      <c r="E2" s="101"/>
      <c r="F2" s="101"/>
      <c r="G2" s="101"/>
      <c r="J2" s="100"/>
      <c r="K2" s="100"/>
      <c r="L2" s="100"/>
      <c r="M2" s="100"/>
      <c r="N2" s="100"/>
    </row>
    <row r="3" spans="1:14" s="16" customFormat="1" ht="42" customHeight="1">
      <c r="A3" s="102" t="s">
        <v>58</v>
      </c>
      <c r="B3" s="102"/>
      <c r="C3" s="102"/>
      <c r="D3" s="102"/>
      <c r="E3" s="102"/>
      <c r="F3" s="102"/>
      <c r="G3" s="102"/>
      <c r="J3" s="100"/>
      <c r="K3" s="100"/>
      <c r="L3" s="100"/>
      <c r="M3" s="100"/>
      <c r="N3" s="100"/>
    </row>
    <row r="4" spans="1:14" ht="42.75" customHeight="1" thickBot="1">
      <c r="A4" s="103" t="s">
        <v>55</v>
      </c>
      <c r="B4" s="103"/>
      <c r="C4" s="103"/>
      <c r="D4" s="103"/>
      <c r="E4" s="103"/>
      <c r="F4" s="103"/>
      <c r="G4" s="103"/>
      <c r="H4" s="9"/>
      <c r="J4" s="100"/>
      <c r="K4" s="100"/>
      <c r="L4" s="100"/>
      <c r="M4" s="100"/>
      <c r="N4" s="100"/>
    </row>
    <row r="5" spans="1:14" ht="21" customHeight="1" thickBot="1">
      <c r="A5" s="151" t="s">
        <v>24</v>
      </c>
      <c r="B5" s="154" t="s">
        <v>2</v>
      </c>
      <c r="C5" s="157" t="s">
        <v>32</v>
      </c>
      <c r="D5" s="175" t="s">
        <v>0</v>
      </c>
      <c r="E5" s="176"/>
      <c r="F5" s="176"/>
      <c r="G5" s="177"/>
      <c r="H5" s="175" t="s">
        <v>6</v>
      </c>
      <c r="I5" s="176"/>
      <c r="J5" s="176"/>
      <c r="K5" s="176"/>
      <c r="L5" s="176"/>
      <c r="M5" s="177"/>
      <c r="N5" s="167" t="s">
        <v>25</v>
      </c>
    </row>
    <row r="6" spans="1:14" ht="13.5" customHeight="1">
      <c r="A6" s="152"/>
      <c r="B6" s="155"/>
      <c r="C6" s="158"/>
      <c r="D6" s="23" t="s">
        <v>3</v>
      </c>
      <c r="E6" s="173" t="s">
        <v>4</v>
      </c>
      <c r="F6" s="178" t="s">
        <v>1</v>
      </c>
      <c r="G6" s="178" t="s">
        <v>5</v>
      </c>
      <c r="H6" s="171" t="s">
        <v>7</v>
      </c>
      <c r="I6" s="172"/>
      <c r="J6" s="47"/>
      <c r="K6" s="174" t="s">
        <v>22</v>
      </c>
      <c r="L6" s="179" t="s">
        <v>8</v>
      </c>
      <c r="M6" s="178" t="s">
        <v>8</v>
      </c>
      <c r="N6" s="168"/>
    </row>
    <row r="7" spans="1:14" ht="15" customHeight="1">
      <c r="A7" s="152"/>
      <c r="B7" s="155"/>
      <c r="C7" s="158"/>
      <c r="D7" s="24"/>
      <c r="E7" s="174"/>
      <c r="F7" s="179"/>
      <c r="G7" s="179"/>
      <c r="H7" s="171"/>
      <c r="I7" s="172"/>
      <c r="J7" s="47"/>
      <c r="K7" s="174"/>
      <c r="L7" s="179"/>
      <c r="M7" s="179"/>
      <c r="N7" s="168"/>
    </row>
    <row r="8" spans="1:14" ht="24" customHeight="1">
      <c r="A8" s="152"/>
      <c r="B8" s="155"/>
      <c r="C8" s="158"/>
      <c r="D8" s="25" t="s">
        <v>9</v>
      </c>
      <c r="E8" s="21" t="s">
        <v>51</v>
      </c>
      <c r="F8" s="5" t="s">
        <v>13</v>
      </c>
      <c r="G8" s="5" t="s">
        <v>10</v>
      </c>
      <c r="H8" s="163" t="s">
        <v>14</v>
      </c>
      <c r="I8" s="164"/>
      <c r="J8" s="46"/>
      <c r="K8" s="38" t="s">
        <v>51</v>
      </c>
      <c r="L8" s="5" t="s">
        <v>10</v>
      </c>
      <c r="M8" s="5" t="s">
        <v>52</v>
      </c>
      <c r="N8" s="5" t="s">
        <v>10</v>
      </c>
    </row>
    <row r="9" spans="1:14" ht="19.5" customHeight="1" thickBot="1">
      <c r="A9" s="153"/>
      <c r="B9" s="156"/>
      <c r="C9" s="159"/>
      <c r="D9" s="26" t="s">
        <v>15</v>
      </c>
      <c r="E9" s="22" t="s">
        <v>16</v>
      </c>
      <c r="F9" s="7" t="s">
        <v>17</v>
      </c>
      <c r="G9" s="7" t="s">
        <v>33</v>
      </c>
      <c r="H9" s="165" t="s">
        <v>18</v>
      </c>
      <c r="I9" s="166"/>
      <c r="J9" s="48"/>
      <c r="K9" s="39" t="s">
        <v>19</v>
      </c>
      <c r="L9" s="6" t="s">
        <v>20</v>
      </c>
      <c r="M9" s="7" t="s">
        <v>20</v>
      </c>
      <c r="N9" s="8" t="s">
        <v>21</v>
      </c>
    </row>
    <row r="10" spans="1:17" s="4" customFormat="1" ht="18" customHeight="1">
      <c r="A10" s="141">
        <v>1</v>
      </c>
      <c r="B10" s="143" t="s">
        <v>53</v>
      </c>
      <c r="C10" s="131" t="s">
        <v>30</v>
      </c>
      <c r="D10" s="134">
        <v>550</v>
      </c>
      <c r="E10" s="136"/>
      <c r="F10" s="104">
        <v>100</v>
      </c>
      <c r="G10" s="107">
        <f>15*ROUNDDOWN(D10*E10*((185-F10)/100),2)</f>
        <v>0</v>
      </c>
      <c r="H10" s="49" t="s">
        <v>40</v>
      </c>
      <c r="I10" s="40">
        <v>109995</v>
      </c>
      <c r="J10" s="70">
        <f>SUM(I10:I13)</f>
        <v>6371267</v>
      </c>
      <c r="K10" s="64"/>
      <c r="L10" s="13">
        <f>ROUNDDOWN(I10*K10,2)</f>
        <v>0</v>
      </c>
      <c r="M10" s="111">
        <f>SUM(L10:L13)</f>
        <v>0</v>
      </c>
      <c r="N10" s="114">
        <f>SUM(L10:L13,G10)</f>
        <v>0</v>
      </c>
      <c r="P10" s="43"/>
      <c r="Q10" s="43"/>
    </row>
    <row r="11" spans="1:17" s="4" customFormat="1" ht="18" customHeight="1">
      <c r="A11" s="142"/>
      <c r="B11" s="144"/>
      <c r="C11" s="132"/>
      <c r="D11" s="135"/>
      <c r="E11" s="137"/>
      <c r="F11" s="105"/>
      <c r="G11" s="108"/>
      <c r="H11" s="50" t="s">
        <v>38</v>
      </c>
      <c r="I11" s="41">
        <v>435643</v>
      </c>
      <c r="J11" s="71"/>
      <c r="K11" s="62"/>
      <c r="L11" s="20">
        <f>ROUNDDOWN(I11*K11,2)</f>
        <v>0</v>
      </c>
      <c r="M11" s="112"/>
      <c r="N11" s="115"/>
      <c r="P11" s="43"/>
      <c r="Q11" s="43"/>
    </row>
    <row r="12" spans="1:17" s="4" customFormat="1" ht="18" customHeight="1">
      <c r="A12" s="142"/>
      <c r="B12" s="144"/>
      <c r="C12" s="132"/>
      <c r="D12" s="109"/>
      <c r="E12" s="138"/>
      <c r="F12" s="105"/>
      <c r="G12" s="109"/>
      <c r="H12" s="50" t="s">
        <v>29</v>
      </c>
      <c r="I12" s="41">
        <v>2245756</v>
      </c>
      <c r="J12" s="71"/>
      <c r="K12" s="62"/>
      <c r="L12" s="15">
        <f>ROUNDDOWN(I12*K12,2)</f>
        <v>0</v>
      </c>
      <c r="M12" s="112"/>
      <c r="N12" s="115"/>
      <c r="P12" s="43"/>
      <c r="Q12" s="43"/>
    </row>
    <row r="13" spans="1:17" s="4" customFormat="1" ht="18" customHeight="1">
      <c r="A13" s="142"/>
      <c r="B13" s="144"/>
      <c r="C13" s="133"/>
      <c r="D13" s="110"/>
      <c r="E13" s="139"/>
      <c r="F13" s="105"/>
      <c r="G13" s="110"/>
      <c r="H13" s="51" t="s">
        <v>41</v>
      </c>
      <c r="I13" s="42">
        <v>3579873</v>
      </c>
      <c r="J13" s="72"/>
      <c r="K13" s="63"/>
      <c r="L13" s="14">
        <f>ROUNDDOWN(I13*K13,2)</f>
        <v>0</v>
      </c>
      <c r="M13" s="113"/>
      <c r="N13" s="116"/>
      <c r="P13" s="43"/>
      <c r="Q13" s="43"/>
    </row>
    <row r="14" spans="1:17" s="4" customFormat="1" ht="18" customHeight="1">
      <c r="A14" s="142"/>
      <c r="B14" s="144"/>
      <c r="C14" s="117" t="s">
        <v>31</v>
      </c>
      <c r="D14" s="118">
        <v>270</v>
      </c>
      <c r="E14" s="119"/>
      <c r="F14" s="106"/>
      <c r="G14" s="122"/>
      <c r="H14" s="52" t="s">
        <v>47</v>
      </c>
      <c r="I14" s="44">
        <v>31012</v>
      </c>
      <c r="J14" s="73">
        <f>SUM(I14:I17)</f>
        <v>1179524</v>
      </c>
      <c r="K14" s="84"/>
      <c r="L14" s="85"/>
      <c r="M14" s="125"/>
      <c r="N14" s="128"/>
      <c r="P14" s="43"/>
      <c r="Q14" s="43"/>
    </row>
    <row r="15" spans="1:17" s="4" customFormat="1" ht="18" customHeight="1">
      <c r="A15" s="142"/>
      <c r="B15" s="144"/>
      <c r="C15" s="117"/>
      <c r="D15" s="118"/>
      <c r="E15" s="120"/>
      <c r="F15" s="106"/>
      <c r="G15" s="123"/>
      <c r="H15" s="53" t="s">
        <v>48</v>
      </c>
      <c r="I15" s="45">
        <v>102582</v>
      </c>
      <c r="J15" s="74"/>
      <c r="K15" s="86"/>
      <c r="L15" s="87"/>
      <c r="M15" s="126"/>
      <c r="N15" s="129"/>
      <c r="P15" s="43"/>
      <c r="Q15" s="43"/>
    </row>
    <row r="16" spans="1:17" s="4" customFormat="1" ht="18" customHeight="1">
      <c r="A16" s="142"/>
      <c r="B16" s="144"/>
      <c r="C16" s="117"/>
      <c r="D16" s="109"/>
      <c r="E16" s="120"/>
      <c r="F16" s="106"/>
      <c r="G16" s="123"/>
      <c r="H16" s="53" t="s">
        <v>49</v>
      </c>
      <c r="I16" s="45">
        <v>397040</v>
      </c>
      <c r="J16" s="74"/>
      <c r="K16" s="86"/>
      <c r="L16" s="88"/>
      <c r="M16" s="126"/>
      <c r="N16" s="129"/>
      <c r="P16" s="43"/>
      <c r="Q16" s="43"/>
    </row>
    <row r="17" spans="1:17" s="4" customFormat="1" ht="18" customHeight="1" thickBot="1">
      <c r="A17" s="142"/>
      <c r="B17" s="144"/>
      <c r="C17" s="117"/>
      <c r="D17" s="109"/>
      <c r="E17" s="121"/>
      <c r="F17" s="106"/>
      <c r="G17" s="124"/>
      <c r="H17" s="52" t="s">
        <v>50</v>
      </c>
      <c r="I17" s="78">
        <v>648890</v>
      </c>
      <c r="J17" s="79"/>
      <c r="K17" s="89"/>
      <c r="L17" s="90"/>
      <c r="M17" s="127"/>
      <c r="N17" s="130"/>
      <c r="P17" s="43"/>
      <c r="Q17" s="43"/>
    </row>
    <row r="18" spans="1:14" s="4" customFormat="1" ht="18" customHeight="1">
      <c r="A18" s="141">
        <v>2</v>
      </c>
      <c r="B18" s="143" t="s">
        <v>39</v>
      </c>
      <c r="C18" s="131" t="s">
        <v>30</v>
      </c>
      <c r="D18" s="134">
        <v>154</v>
      </c>
      <c r="E18" s="136"/>
      <c r="F18" s="104">
        <v>100</v>
      </c>
      <c r="G18" s="107">
        <f>15*ROUNDDOWN(D18*E18*((185-F18)/100),2)</f>
        <v>0</v>
      </c>
      <c r="H18" s="49" t="s">
        <v>40</v>
      </c>
      <c r="I18" s="40">
        <v>26061</v>
      </c>
      <c r="J18" s="70">
        <f>SUM(I18:I21)</f>
        <v>1204425</v>
      </c>
      <c r="K18" s="64"/>
      <c r="L18" s="13">
        <f>ROUNDDOWN(I18*K18,2)</f>
        <v>0</v>
      </c>
      <c r="M18" s="111">
        <f>SUM(L18:L21)</f>
        <v>0</v>
      </c>
      <c r="N18" s="147">
        <f>SUM(L18:L21,G18)</f>
        <v>0</v>
      </c>
    </row>
    <row r="19" spans="1:14" s="4" customFormat="1" ht="18" customHeight="1">
      <c r="A19" s="142"/>
      <c r="B19" s="144"/>
      <c r="C19" s="132"/>
      <c r="D19" s="135"/>
      <c r="E19" s="137"/>
      <c r="F19" s="105"/>
      <c r="G19" s="108"/>
      <c r="H19" s="50" t="s">
        <v>38</v>
      </c>
      <c r="I19" s="41">
        <v>95601</v>
      </c>
      <c r="J19" s="71"/>
      <c r="K19" s="62"/>
      <c r="L19" s="20">
        <f>ROUNDDOWN(I19*K19,2)</f>
        <v>0</v>
      </c>
      <c r="M19" s="112"/>
      <c r="N19" s="148"/>
    </row>
    <row r="20" spans="1:14" s="4" customFormat="1" ht="18" customHeight="1">
      <c r="A20" s="142"/>
      <c r="B20" s="144"/>
      <c r="C20" s="132"/>
      <c r="D20" s="109"/>
      <c r="E20" s="138"/>
      <c r="F20" s="105"/>
      <c r="G20" s="109"/>
      <c r="H20" s="50" t="s">
        <v>29</v>
      </c>
      <c r="I20" s="41">
        <v>431690</v>
      </c>
      <c r="J20" s="71"/>
      <c r="K20" s="62"/>
      <c r="L20" s="15">
        <f>ROUNDDOWN(I20*K20,2)</f>
        <v>0</v>
      </c>
      <c r="M20" s="112"/>
      <c r="N20" s="148"/>
    </row>
    <row r="21" spans="1:14" s="4" customFormat="1" ht="18" customHeight="1">
      <c r="A21" s="142"/>
      <c r="B21" s="144"/>
      <c r="C21" s="133"/>
      <c r="D21" s="110"/>
      <c r="E21" s="139"/>
      <c r="F21" s="105"/>
      <c r="G21" s="110"/>
      <c r="H21" s="51" t="s">
        <v>41</v>
      </c>
      <c r="I21" s="42">
        <v>651073</v>
      </c>
      <c r="J21" s="72"/>
      <c r="K21" s="63"/>
      <c r="L21" s="14">
        <f>ROUNDDOWN(I21*K21,2)</f>
        <v>0</v>
      </c>
      <c r="M21" s="113"/>
      <c r="N21" s="148"/>
    </row>
    <row r="22" spans="1:14" s="4" customFormat="1" ht="18" customHeight="1">
      <c r="A22" s="142"/>
      <c r="B22" s="144"/>
      <c r="C22" s="117" t="s">
        <v>31</v>
      </c>
      <c r="D22" s="118">
        <v>60</v>
      </c>
      <c r="E22" s="119"/>
      <c r="F22" s="106"/>
      <c r="G22" s="122"/>
      <c r="H22" s="52" t="s">
        <v>47</v>
      </c>
      <c r="I22" s="44">
        <v>6960</v>
      </c>
      <c r="J22" s="73">
        <f>SUM(I22:I25)</f>
        <v>264680</v>
      </c>
      <c r="K22" s="84"/>
      <c r="L22" s="85"/>
      <c r="M22" s="125"/>
      <c r="N22" s="128"/>
    </row>
    <row r="23" spans="1:14" s="4" customFormat="1" ht="18" customHeight="1">
      <c r="A23" s="142"/>
      <c r="B23" s="144"/>
      <c r="C23" s="117"/>
      <c r="D23" s="118"/>
      <c r="E23" s="120"/>
      <c r="F23" s="106"/>
      <c r="G23" s="123"/>
      <c r="H23" s="53" t="s">
        <v>48</v>
      </c>
      <c r="I23" s="45">
        <v>23125</v>
      </c>
      <c r="J23" s="74"/>
      <c r="K23" s="86"/>
      <c r="L23" s="87"/>
      <c r="M23" s="126"/>
      <c r="N23" s="129"/>
    </row>
    <row r="24" spans="1:14" s="4" customFormat="1" ht="18" customHeight="1">
      <c r="A24" s="142"/>
      <c r="B24" s="144"/>
      <c r="C24" s="117"/>
      <c r="D24" s="109"/>
      <c r="E24" s="120"/>
      <c r="F24" s="106"/>
      <c r="G24" s="123"/>
      <c r="H24" s="53" t="s">
        <v>49</v>
      </c>
      <c r="I24" s="45">
        <v>88210</v>
      </c>
      <c r="J24" s="74"/>
      <c r="K24" s="86"/>
      <c r="L24" s="88"/>
      <c r="M24" s="126"/>
      <c r="N24" s="129"/>
    </row>
    <row r="25" spans="1:17" s="4" customFormat="1" ht="18" customHeight="1" thickBot="1">
      <c r="A25" s="142"/>
      <c r="B25" s="144"/>
      <c r="C25" s="117"/>
      <c r="D25" s="109"/>
      <c r="E25" s="121"/>
      <c r="F25" s="106"/>
      <c r="G25" s="124"/>
      <c r="H25" s="52" t="s">
        <v>50</v>
      </c>
      <c r="I25" s="78">
        <v>146385</v>
      </c>
      <c r="J25" s="79"/>
      <c r="K25" s="89"/>
      <c r="L25" s="90"/>
      <c r="M25" s="127"/>
      <c r="N25" s="130"/>
      <c r="P25" s="146"/>
      <c r="Q25" s="146"/>
    </row>
    <row r="26" spans="1:17" s="4" customFormat="1" ht="18" customHeight="1">
      <c r="A26" s="141">
        <v>3</v>
      </c>
      <c r="B26" s="143" t="s">
        <v>28</v>
      </c>
      <c r="C26" s="131" t="s">
        <v>30</v>
      </c>
      <c r="D26" s="134">
        <v>111</v>
      </c>
      <c r="E26" s="136"/>
      <c r="F26" s="104">
        <v>100</v>
      </c>
      <c r="G26" s="107">
        <f>15*ROUNDDOWN(D26*E26*((185-F26)/100),2)</f>
        <v>0</v>
      </c>
      <c r="H26" s="49" t="s">
        <v>40</v>
      </c>
      <c r="I26" s="40">
        <v>8846</v>
      </c>
      <c r="J26" s="70">
        <f>SUM(I26:I29)</f>
        <v>611723</v>
      </c>
      <c r="K26" s="64"/>
      <c r="L26" s="13">
        <f>ROUNDDOWN(I26*K26,2)</f>
        <v>0</v>
      </c>
      <c r="M26" s="111">
        <f>SUM(L26:L29)</f>
        <v>0</v>
      </c>
      <c r="N26" s="114">
        <f>SUM(L26:L29,G26)</f>
        <v>0</v>
      </c>
      <c r="P26" s="43"/>
      <c r="Q26" s="43"/>
    </row>
    <row r="27" spans="1:17" s="4" customFormat="1" ht="18" customHeight="1">
      <c r="A27" s="142"/>
      <c r="B27" s="144"/>
      <c r="C27" s="132"/>
      <c r="D27" s="135"/>
      <c r="E27" s="137"/>
      <c r="F27" s="105"/>
      <c r="G27" s="108"/>
      <c r="H27" s="50" t="s">
        <v>38</v>
      </c>
      <c r="I27" s="41">
        <v>65120</v>
      </c>
      <c r="J27" s="71"/>
      <c r="K27" s="62"/>
      <c r="L27" s="20">
        <f>ROUNDDOWN(I27*K27,2)</f>
        <v>0</v>
      </c>
      <c r="M27" s="112"/>
      <c r="N27" s="115"/>
      <c r="P27" s="43"/>
      <c r="Q27" s="43"/>
    </row>
    <row r="28" spans="1:17" s="4" customFormat="1" ht="18" customHeight="1">
      <c r="A28" s="142"/>
      <c r="B28" s="144"/>
      <c r="C28" s="132"/>
      <c r="D28" s="109"/>
      <c r="E28" s="138"/>
      <c r="F28" s="105"/>
      <c r="G28" s="109"/>
      <c r="H28" s="50" t="s">
        <v>29</v>
      </c>
      <c r="I28" s="41">
        <v>284799</v>
      </c>
      <c r="J28" s="71"/>
      <c r="K28" s="62"/>
      <c r="L28" s="15">
        <f>ROUNDDOWN(I28*K28,2)</f>
        <v>0</v>
      </c>
      <c r="M28" s="112"/>
      <c r="N28" s="115"/>
      <c r="P28" s="43"/>
      <c r="Q28" s="43"/>
    </row>
    <row r="29" spans="1:17" s="4" customFormat="1" ht="18" customHeight="1">
      <c r="A29" s="142"/>
      <c r="B29" s="144"/>
      <c r="C29" s="133"/>
      <c r="D29" s="110"/>
      <c r="E29" s="139"/>
      <c r="F29" s="105"/>
      <c r="G29" s="110"/>
      <c r="H29" s="51" t="s">
        <v>41</v>
      </c>
      <c r="I29" s="42">
        <v>252958</v>
      </c>
      <c r="J29" s="72"/>
      <c r="K29" s="63"/>
      <c r="L29" s="14">
        <f>ROUNDDOWN(I29*K29,2)</f>
        <v>0</v>
      </c>
      <c r="M29" s="113"/>
      <c r="N29" s="116"/>
      <c r="P29" s="43"/>
      <c r="Q29" s="43"/>
    </row>
    <row r="30" spans="1:17" s="4" customFormat="1" ht="18" customHeight="1">
      <c r="A30" s="142"/>
      <c r="B30" s="144"/>
      <c r="C30" s="117" t="s">
        <v>31</v>
      </c>
      <c r="D30" s="118">
        <v>40</v>
      </c>
      <c r="E30" s="119"/>
      <c r="F30" s="106"/>
      <c r="G30" s="122"/>
      <c r="H30" s="52" t="s">
        <v>47</v>
      </c>
      <c r="I30" s="44">
        <v>4720</v>
      </c>
      <c r="J30" s="73">
        <f>SUM(I30:I33)</f>
        <v>170098</v>
      </c>
      <c r="K30" s="84"/>
      <c r="L30" s="85"/>
      <c r="M30" s="125"/>
      <c r="N30" s="128"/>
      <c r="P30" s="43"/>
      <c r="Q30" s="43"/>
    </row>
    <row r="31" spans="1:17" s="4" customFormat="1" ht="18" customHeight="1">
      <c r="A31" s="142"/>
      <c r="B31" s="144"/>
      <c r="C31" s="117"/>
      <c r="D31" s="118"/>
      <c r="E31" s="120"/>
      <c r="F31" s="106"/>
      <c r="G31" s="123"/>
      <c r="H31" s="53" t="s">
        <v>48</v>
      </c>
      <c r="I31" s="45">
        <v>15936</v>
      </c>
      <c r="J31" s="74"/>
      <c r="K31" s="86"/>
      <c r="L31" s="87"/>
      <c r="M31" s="126"/>
      <c r="N31" s="129"/>
      <c r="P31" s="43"/>
      <c r="Q31" s="43"/>
    </row>
    <row r="32" spans="1:17" s="4" customFormat="1" ht="18" customHeight="1">
      <c r="A32" s="142"/>
      <c r="B32" s="144"/>
      <c r="C32" s="117"/>
      <c r="D32" s="109"/>
      <c r="E32" s="120"/>
      <c r="F32" s="106"/>
      <c r="G32" s="123"/>
      <c r="H32" s="53" t="s">
        <v>49</v>
      </c>
      <c r="I32" s="45">
        <v>59060</v>
      </c>
      <c r="J32" s="74"/>
      <c r="K32" s="86"/>
      <c r="L32" s="88"/>
      <c r="M32" s="126"/>
      <c r="N32" s="129"/>
      <c r="P32" s="43"/>
      <c r="Q32" s="43"/>
    </row>
    <row r="33" spans="1:17" s="4" customFormat="1" ht="18" customHeight="1" thickBot="1">
      <c r="A33" s="142"/>
      <c r="B33" s="144"/>
      <c r="C33" s="145"/>
      <c r="D33" s="110"/>
      <c r="E33" s="121"/>
      <c r="F33" s="140"/>
      <c r="G33" s="124"/>
      <c r="H33" s="80" t="s">
        <v>50</v>
      </c>
      <c r="I33" s="81">
        <v>90382</v>
      </c>
      <c r="J33" s="82"/>
      <c r="K33" s="89"/>
      <c r="L33" s="90"/>
      <c r="M33" s="127"/>
      <c r="N33" s="130"/>
      <c r="P33" s="43"/>
      <c r="Q33" s="43"/>
    </row>
    <row r="34" spans="1:14" s="4" customFormat="1" ht="18" customHeight="1">
      <c r="A34" s="141">
        <v>4</v>
      </c>
      <c r="B34" s="143" t="s">
        <v>37</v>
      </c>
      <c r="C34" s="131" t="s">
        <v>30</v>
      </c>
      <c r="D34" s="134">
        <v>450</v>
      </c>
      <c r="E34" s="136"/>
      <c r="F34" s="160">
        <v>100</v>
      </c>
      <c r="G34" s="107">
        <f>15*ROUNDDOWN(D34*E34*((185-F34)/100),2)</f>
        <v>0</v>
      </c>
      <c r="H34" s="49" t="s">
        <v>40</v>
      </c>
      <c r="I34" s="40">
        <v>95550</v>
      </c>
      <c r="J34" s="70">
        <f>SUM(I34:I37)</f>
        <v>4521092</v>
      </c>
      <c r="K34" s="61"/>
      <c r="L34" s="13">
        <f>ROUNDDOWN(I34*K34,2)</f>
        <v>0</v>
      </c>
      <c r="M34" s="111">
        <f>SUM(L34:L37)</f>
        <v>0</v>
      </c>
      <c r="N34" s="114">
        <f>SUM(L34:L37,G34)</f>
        <v>0</v>
      </c>
    </row>
    <row r="35" spans="1:14" s="4" customFormat="1" ht="18" customHeight="1">
      <c r="A35" s="142"/>
      <c r="B35" s="144"/>
      <c r="C35" s="132"/>
      <c r="D35" s="135"/>
      <c r="E35" s="137"/>
      <c r="F35" s="161"/>
      <c r="G35" s="108"/>
      <c r="H35" s="50" t="s">
        <v>38</v>
      </c>
      <c r="I35" s="41">
        <v>342043</v>
      </c>
      <c r="J35" s="71"/>
      <c r="K35" s="62"/>
      <c r="L35" s="20">
        <f>ROUNDDOWN(I35*K35,2)</f>
        <v>0</v>
      </c>
      <c r="M35" s="112"/>
      <c r="N35" s="115"/>
    </row>
    <row r="36" spans="1:14" s="4" customFormat="1" ht="18" customHeight="1">
      <c r="A36" s="142"/>
      <c r="B36" s="144"/>
      <c r="C36" s="132"/>
      <c r="D36" s="135"/>
      <c r="E36" s="137"/>
      <c r="F36" s="161"/>
      <c r="G36" s="108"/>
      <c r="H36" s="50" t="s">
        <v>29</v>
      </c>
      <c r="I36" s="41">
        <v>1698066</v>
      </c>
      <c r="J36" s="71"/>
      <c r="K36" s="62"/>
      <c r="L36" s="15">
        <f>ROUNDDOWN(I36*K36,2)</f>
        <v>0</v>
      </c>
      <c r="M36" s="112"/>
      <c r="N36" s="115"/>
    </row>
    <row r="37" spans="1:14" s="4" customFormat="1" ht="18" customHeight="1">
      <c r="A37" s="142"/>
      <c r="B37" s="144"/>
      <c r="C37" s="133"/>
      <c r="D37" s="169"/>
      <c r="E37" s="170"/>
      <c r="F37" s="161"/>
      <c r="G37" s="162"/>
      <c r="H37" s="51" t="s">
        <v>41</v>
      </c>
      <c r="I37" s="42">
        <v>2385433</v>
      </c>
      <c r="J37" s="72"/>
      <c r="K37" s="63"/>
      <c r="L37" s="14">
        <f>ROUNDDOWN(I37*K37,2)</f>
        <v>0</v>
      </c>
      <c r="M37" s="113"/>
      <c r="N37" s="116"/>
    </row>
    <row r="38" spans="1:14" s="4" customFormat="1" ht="18" customHeight="1">
      <c r="A38" s="142"/>
      <c r="B38" s="144"/>
      <c r="C38" s="149" t="s">
        <v>31</v>
      </c>
      <c r="D38" s="150">
        <v>180</v>
      </c>
      <c r="E38" s="119"/>
      <c r="F38" s="161"/>
      <c r="G38" s="122"/>
      <c r="H38" s="52" t="s">
        <v>47</v>
      </c>
      <c r="I38" s="44">
        <v>21000</v>
      </c>
      <c r="J38" s="73">
        <f>SUM(I38:I41)</f>
        <v>794724</v>
      </c>
      <c r="K38" s="84"/>
      <c r="L38" s="85"/>
      <c r="M38" s="125"/>
      <c r="N38" s="128"/>
    </row>
    <row r="39" spans="1:14" s="4" customFormat="1" ht="18" customHeight="1">
      <c r="A39" s="142"/>
      <c r="B39" s="144"/>
      <c r="C39" s="117"/>
      <c r="D39" s="118"/>
      <c r="E39" s="120"/>
      <c r="F39" s="161"/>
      <c r="G39" s="123"/>
      <c r="H39" s="53" t="s">
        <v>48</v>
      </c>
      <c r="I39" s="45">
        <v>70154</v>
      </c>
      <c r="J39" s="74"/>
      <c r="K39" s="86"/>
      <c r="L39" s="87"/>
      <c r="M39" s="126"/>
      <c r="N39" s="129"/>
    </row>
    <row r="40" spans="1:14" s="4" customFormat="1" ht="18" customHeight="1">
      <c r="A40" s="142"/>
      <c r="B40" s="144"/>
      <c r="C40" s="117"/>
      <c r="D40" s="118"/>
      <c r="E40" s="120"/>
      <c r="F40" s="161"/>
      <c r="G40" s="123"/>
      <c r="H40" s="53" t="s">
        <v>49</v>
      </c>
      <c r="I40" s="45">
        <v>265320</v>
      </c>
      <c r="J40" s="74"/>
      <c r="K40" s="86"/>
      <c r="L40" s="88"/>
      <c r="M40" s="126"/>
      <c r="N40" s="129"/>
    </row>
    <row r="41" spans="1:14" s="4" customFormat="1" ht="18" customHeight="1" thickBot="1">
      <c r="A41" s="142"/>
      <c r="B41" s="144"/>
      <c r="C41" s="117"/>
      <c r="D41" s="118"/>
      <c r="E41" s="121"/>
      <c r="F41" s="161"/>
      <c r="G41" s="124"/>
      <c r="H41" s="52" t="s">
        <v>50</v>
      </c>
      <c r="I41" s="78">
        <v>438250</v>
      </c>
      <c r="J41" s="79"/>
      <c r="K41" s="89"/>
      <c r="L41" s="90"/>
      <c r="M41" s="127"/>
      <c r="N41" s="130"/>
    </row>
    <row r="42" spans="1:17" s="4" customFormat="1" ht="18" customHeight="1">
      <c r="A42" s="93" t="s">
        <v>26</v>
      </c>
      <c r="B42" s="94"/>
      <c r="C42" s="28" t="s">
        <v>34</v>
      </c>
      <c r="D42" s="27">
        <v>1265</v>
      </c>
      <c r="E42" s="34"/>
      <c r="F42" s="35"/>
      <c r="G42" s="75">
        <f>SUM(G10,G18,G26,G34)</f>
        <v>0</v>
      </c>
      <c r="H42" s="56"/>
      <c r="I42" s="36">
        <v>12708507</v>
      </c>
      <c r="J42" s="36" t="e">
        <f>SUM(J34:J37,#REF!,J18:J21,J26:J29)</f>
        <v>#REF!</v>
      </c>
      <c r="K42" s="33"/>
      <c r="L42" s="75">
        <f>SUM(L10:L13,L18:L21,L26:L29,L34:L37)</f>
        <v>0</v>
      </c>
      <c r="M42" s="75">
        <f>SUM(M10,M18,M26,M34)</f>
        <v>0</v>
      </c>
      <c r="N42" s="65">
        <f>SUM(N10,N18,N26,N34)</f>
        <v>0</v>
      </c>
      <c r="O42" s="11" t="s">
        <v>42</v>
      </c>
      <c r="Q42" s="83"/>
    </row>
    <row r="43" spans="1:17" s="11" customFormat="1" ht="18" customHeight="1">
      <c r="A43" s="95"/>
      <c r="B43" s="96"/>
      <c r="C43" s="29" t="s">
        <v>31</v>
      </c>
      <c r="D43" s="31">
        <v>550</v>
      </c>
      <c r="E43" s="57"/>
      <c r="F43" s="54"/>
      <c r="G43" s="76"/>
      <c r="H43" s="58"/>
      <c r="I43" s="37">
        <v>2409026</v>
      </c>
      <c r="J43" s="37" t="e">
        <f>SUM(J38:J41,#REF!,J22:J25,J30:J33)</f>
        <v>#REF!</v>
      </c>
      <c r="K43" s="66"/>
      <c r="L43" s="76"/>
      <c r="M43" s="76"/>
      <c r="N43" s="67"/>
      <c r="Q43" s="83"/>
    </row>
    <row r="44" spans="1:17" s="11" customFormat="1" ht="18" customHeight="1" thickBot="1">
      <c r="A44" s="97"/>
      <c r="B44" s="98"/>
      <c r="C44" s="30" t="s">
        <v>36</v>
      </c>
      <c r="D44" s="32">
        <v>1815</v>
      </c>
      <c r="E44" s="59"/>
      <c r="F44" s="55"/>
      <c r="G44" s="77">
        <f>SUM(G42:G43)</f>
        <v>0</v>
      </c>
      <c r="H44" s="60"/>
      <c r="I44" s="68">
        <v>15117533</v>
      </c>
      <c r="J44" s="68" t="e">
        <f>SUM(J42:J43)</f>
        <v>#REF!</v>
      </c>
      <c r="K44" s="55"/>
      <c r="L44" s="77">
        <f>SUM(L42:L43)</f>
        <v>0</v>
      </c>
      <c r="M44" s="77">
        <f>SUM(M42:M43)</f>
        <v>0</v>
      </c>
      <c r="N44" s="69">
        <f>SUM(N42:N43)</f>
        <v>0</v>
      </c>
      <c r="Q44" s="83"/>
    </row>
    <row r="45" spans="4:14" ht="18" customHeight="1" thickBot="1">
      <c r="D45" s="3"/>
      <c r="E45" s="10"/>
      <c r="F45" s="3"/>
      <c r="G45" s="10"/>
      <c r="H45" s="3"/>
      <c r="I45" s="10"/>
      <c r="J45" s="10"/>
      <c r="K45" s="10"/>
      <c r="L45" s="10"/>
      <c r="M45" s="10"/>
      <c r="N45" s="10"/>
    </row>
    <row r="46" spans="2:16" ht="26.25" customHeight="1" thickBot="1">
      <c r="B46" s="91" t="s">
        <v>56</v>
      </c>
      <c r="C46" s="91"/>
      <c r="D46" s="91"/>
      <c r="E46" s="91"/>
      <c r="F46" s="91"/>
      <c r="G46" s="91"/>
      <c r="H46" s="91"/>
      <c r="K46" s="1" t="s">
        <v>43</v>
      </c>
      <c r="L46" s="11" t="s">
        <v>11</v>
      </c>
      <c r="M46" s="11"/>
      <c r="N46" s="17">
        <f>ROUNDDOWN(N42,0)</f>
        <v>0</v>
      </c>
      <c r="O46" s="9" t="s">
        <v>23</v>
      </c>
      <c r="P46" s="10"/>
    </row>
    <row r="47" spans="2:14" ht="26.25" customHeight="1" thickBot="1">
      <c r="B47" s="91"/>
      <c r="C47" s="91"/>
      <c r="D47" s="91"/>
      <c r="E47" s="91"/>
      <c r="F47" s="91"/>
      <c r="G47" s="91"/>
      <c r="H47" s="91"/>
      <c r="N47" s="18"/>
    </row>
    <row r="48" spans="2:15" ht="26.25" customHeight="1" thickBot="1">
      <c r="B48" s="91"/>
      <c r="C48" s="91"/>
      <c r="D48" s="91"/>
      <c r="E48" s="91"/>
      <c r="F48" s="91"/>
      <c r="G48" s="91"/>
      <c r="H48" s="91"/>
      <c r="I48" s="12" t="s">
        <v>27</v>
      </c>
      <c r="J48" s="12"/>
      <c r="K48" s="1" t="s">
        <v>12</v>
      </c>
      <c r="L48" s="11" t="s">
        <v>46</v>
      </c>
      <c r="M48" s="11"/>
      <c r="N48" s="19">
        <f>ROUNDUP(N46*100/110,0)</f>
        <v>0</v>
      </c>
      <c r="O48" s="9" t="s">
        <v>35</v>
      </c>
    </row>
    <row r="49" spans="12:13" ht="21.75" customHeight="1">
      <c r="L49" s="92" t="s">
        <v>45</v>
      </c>
      <c r="M49" s="92"/>
    </row>
  </sheetData>
  <sheetProtection/>
  <mergeCells count="84">
    <mergeCell ref="D5:G5"/>
    <mergeCell ref="H5:M5"/>
    <mergeCell ref="F6:F7"/>
    <mergeCell ref="G6:G7"/>
    <mergeCell ref="K6:K7"/>
    <mergeCell ref="L6:L7"/>
    <mergeCell ref="M6:M7"/>
    <mergeCell ref="H8:I8"/>
    <mergeCell ref="H9:I9"/>
    <mergeCell ref="N5:N7"/>
    <mergeCell ref="A34:A41"/>
    <mergeCell ref="B34:B41"/>
    <mergeCell ref="C34:C37"/>
    <mergeCell ref="D34:D37"/>
    <mergeCell ref="E34:E37"/>
    <mergeCell ref="H6:I7"/>
    <mergeCell ref="E6:E7"/>
    <mergeCell ref="A5:A9"/>
    <mergeCell ref="B5:B9"/>
    <mergeCell ref="C5:C9"/>
    <mergeCell ref="F34:F41"/>
    <mergeCell ref="G34:G37"/>
    <mergeCell ref="M34:M37"/>
    <mergeCell ref="G26:G29"/>
    <mergeCell ref="M26:M29"/>
    <mergeCell ref="A10:A17"/>
    <mergeCell ref="B10:B17"/>
    <mergeCell ref="N34:N37"/>
    <mergeCell ref="C38:C41"/>
    <mergeCell ref="D38:D41"/>
    <mergeCell ref="E38:E41"/>
    <mergeCell ref="G38:G41"/>
    <mergeCell ref="M38:M41"/>
    <mergeCell ref="N38:N41"/>
    <mergeCell ref="N22:N25"/>
    <mergeCell ref="A18:A25"/>
    <mergeCell ref="B18:B25"/>
    <mergeCell ref="C18:C21"/>
    <mergeCell ref="D18:D21"/>
    <mergeCell ref="E18:E21"/>
    <mergeCell ref="P25:Q25"/>
    <mergeCell ref="F18:F25"/>
    <mergeCell ref="G18:G21"/>
    <mergeCell ref="M18:M21"/>
    <mergeCell ref="N18:N21"/>
    <mergeCell ref="C22:C25"/>
    <mergeCell ref="D22:D25"/>
    <mergeCell ref="E22:E25"/>
    <mergeCell ref="G22:G25"/>
    <mergeCell ref="M22:M25"/>
    <mergeCell ref="N26:N29"/>
    <mergeCell ref="C30:C33"/>
    <mergeCell ref="D30:D33"/>
    <mergeCell ref="E30:E33"/>
    <mergeCell ref="G30:G33"/>
    <mergeCell ref="M30:M33"/>
    <mergeCell ref="N30:N33"/>
    <mergeCell ref="C26:C29"/>
    <mergeCell ref="E10:E13"/>
    <mergeCell ref="F26:F33"/>
    <mergeCell ref="A26:A33"/>
    <mergeCell ref="B26:B33"/>
    <mergeCell ref="D26:D29"/>
    <mergeCell ref="E26:E29"/>
    <mergeCell ref="M10:M13"/>
    <mergeCell ref="N10:N13"/>
    <mergeCell ref="C14:C17"/>
    <mergeCell ref="D14:D17"/>
    <mergeCell ref="E14:E17"/>
    <mergeCell ref="G14:G17"/>
    <mergeCell ref="M14:M17"/>
    <mergeCell ref="N14:N17"/>
    <mergeCell ref="C10:C13"/>
    <mergeCell ref="D10:D13"/>
    <mergeCell ref="B46:H48"/>
    <mergeCell ref="L49:M49"/>
    <mergeCell ref="A42:B44"/>
    <mergeCell ref="A1:E1"/>
    <mergeCell ref="J1:N4"/>
    <mergeCell ref="A2:G2"/>
    <mergeCell ref="A3:G3"/>
    <mergeCell ref="A4:G4"/>
    <mergeCell ref="F10:F17"/>
    <mergeCell ref="G10:G13"/>
  </mergeCells>
  <printOptions horizontalCentered="1"/>
  <pageMargins left="0.7874015748031497" right="0.7874015748031497" top="0.7874015748031497" bottom="0" header="0.1968503937007874" footer="0.1968503937007874"/>
  <pageSetup fitToHeight="1" fitToWidth="1" horizontalDpi="600" verticalDpi="6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C10012</dc:creator>
  <cp:keywords/>
  <dc:description/>
  <cp:lastModifiedBy>SGC20050</cp:lastModifiedBy>
  <cp:lastPrinted>2023-10-30T06:17:30Z</cp:lastPrinted>
  <dcterms:created xsi:type="dcterms:W3CDTF">2015-07-10T10:28:27Z</dcterms:created>
  <dcterms:modified xsi:type="dcterms:W3CDTF">2023-10-31T00:21:56Z</dcterms:modified>
  <cp:category/>
  <cp:version/>
  <cp:contentType/>
  <cp:contentStatus/>
</cp:coreProperties>
</file>