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510" windowWidth="20340" windowHeight="7880" tabRatio="826" activeTab="0"/>
  </bookViews>
  <sheets>
    <sheet name="別紙6-1" sheetId="1" r:id="rId1"/>
  </sheets>
  <externalReferences>
    <externalReference r:id="rId4"/>
    <externalReference r:id="rId5"/>
  </externalReferences>
  <definedNames>
    <definedName name="_xlnm.Print_Area" localSheetId="0">'別紙6-1'!$A$1:$L$45</definedName>
    <definedName name="使用電力調整率" localSheetId="0">'[2]（九州電力）２７年１０月～２８年９月度予想金額'!#REF!</definedName>
    <definedName name="使用電力調整率">'[1]（九州電力）２７年１０月～２８年９月度予想金額'!#REF!</definedName>
  </definedNames>
  <calcPr fullCalcOnLoad="1"/>
</workbook>
</file>

<file path=xl/sharedStrings.xml><?xml version="1.0" encoding="utf-8"?>
<sst xmlns="http://schemas.openxmlformats.org/spreadsheetml/2006/main" count="87" uniqueCount="60">
  <si>
    <t>基本料金</t>
  </si>
  <si>
    <t>力率</t>
  </si>
  <si>
    <t>（％）</t>
  </si>
  <si>
    <t>施設名称</t>
  </si>
  <si>
    <t>単価　　　　　　　　　　　　　　　　　　　　（円/ｋW・月）</t>
  </si>
  <si>
    <t>※小数点以下　　　　　　　　　　　　第2位迄記入</t>
  </si>
  <si>
    <t>基本料金（円）</t>
  </si>
  <si>
    <t>従量料金</t>
  </si>
  <si>
    <t>従量料金（円）</t>
  </si>
  <si>
    <t>（ｋＷ）</t>
  </si>
  <si>
    <t>※小数点以下第３位切捨て</t>
  </si>
  <si>
    <t>　小数点以下切捨て</t>
  </si>
  <si>
    <t>税抜き金額</t>
  </si>
  <si>
    <t>（ｋWh)</t>
  </si>
  <si>
    <t>a</t>
  </si>
  <si>
    <t>b</t>
  </si>
  <si>
    <t>ｃ</t>
  </si>
  <si>
    <t>e</t>
  </si>
  <si>
    <t>f</t>
  </si>
  <si>
    <t>ｈ=e×f</t>
  </si>
  <si>
    <t>i=d+ｈ</t>
  </si>
  <si>
    <t>単価　　　                 　　　　　（円/ｋWｈ）</t>
  </si>
  <si>
    <t>No.</t>
  </si>
  <si>
    <t>総　　　計　　　                   　　　　　　（円）</t>
  </si>
  <si>
    <t>総計</t>
  </si>
  <si>
    <t>入札予定額</t>
  </si>
  <si>
    <t>夏季</t>
  </si>
  <si>
    <t>久留米市企業局</t>
  </si>
  <si>
    <t>南部浄化ｾﾝﾀｰ
消化ｶﾞｽ発電</t>
  </si>
  <si>
    <t>田主丸浄化ｾﾝﾀｰ</t>
  </si>
  <si>
    <t>長門石中継ﾎﾟﾝﾌﾟ場</t>
  </si>
  <si>
    <t>櫛原中継ﾎﾟﾝﾌﾟ場</t>
  </si>
  <si>
    <t>宮ﾉ陣中継ﾎﾟﾝﾌﾟ場</t>
  </si>
  <si>
    <t>合川中継ﾎﾟﾝﾌﾟ場</t>
  </si>
  <si>
    <t>北野中継ﾎﾟﾝﾌﾟ場</t>
  </si>
  <si>
    <t>上津中継ﾎﾟﾝﾌﾟ場</t>
  </si>
  <si>
    <t>篠山排水ﾎﾟﾝﾌﾟ場</t>
  </si>
  <si>
    <t>三潴中継ポンプ場</t>
  </si>
  <si>
    <t>清掃津福工場</t>
  </si>
  <si>
    <t>柴刈浄化センター</t>
  </si>
  <si>
    <t>予定
契約電力</t>
  </si>
  <si>
    <t>予定使用電力量</t>
  </si>
  <si>
    <t>その他季</t>
  </si>
  <si>
    <t>（留意事項)
※夏季は毎年7月1日から9月30日までの期間とし,その他季は,夏季以外の期間とする。
※契約期間における予定平均力率は100%とする。
※基本料金単価(b欄)及び電力量料金単(ｆ欄)は、小数点以下第2位まで記入する。
※燃料費調整費、電気事業者による再生可能エネルギー電気の特別措置法に基づく賦課金は考慮しないこと。
(燃料費調整額、再生可能エネルギーについては、発電促進賦課金地域を管轄する一般電気事業者が定める特定規模需要標準供給条件等により別途支払います。)</t>
  </si>
  <si>
    <t>d=a×b((185-c)/100)×12</t>
  </si>
  <si>
    <t>・・・①</t>
  </si>
  <si>
    <t>税込み金額</t>
  </si>
  <si>
    <t>・・・②</t>
  </si>
  <si>
    <t>・・・③</t>
  </si>
  <si>
    <t xml:space="preserve">　住　所
　商　号
代表者名　　　　　　　　　　　　　　　　　　　　　　　印
</t>
  </si>
  <si>
    <t>【入札内訳書】</t>
  </si>
  <si>
    <t>昼間・他季</t>
  </si>
  <si>
    <t>夜間</t>
  </si>
  <si>
    <t>ピーク</t>
  </si>
  <si>
    <t>昼間・夏季</t>
  </si>
  <si>
    <t>藤山配水地</t>
  </si>
  <si>
    <t>（１円未満切り上げ）</t>
  </si>
  <si>
    <t>　②×100/110=</t>
  </si>
  <si>
    <t>（令和3年１月～令和3年１２月期間中の予定使用電力量)</t>
  </si>
  <si>
    <t>令和２年度久留米市企業局庁舎外１３施設電力需給</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</si>
</sst>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00000"/>
    <numFmt numFmtId="180" formatCode="00"/>
    <numFmt numFmtId="181" formatCode="mmm\-yyyy"/>
    <numFmt numFmtId="182" formatCode="&quot;Yes&quot;;&quot;Yes&quot;;&quot;No&quot;"/>
    <numFmt numFmtId="183" formatCode="&quot;True&quot;;&quot;True&quot;;&quot;False&quot;"/>
    <numFmt numFmtId="184" formatCode="&quot;On&quot;;&quot;On&quot;;&quot;Off&quot;"/>
    <numFmt numFmtId="185" formatCode="0_);[Red]\(0\)"/>
    <numFmt numFmtId="186" formatCode="&quot;¥&quot;#,##0_);[Red]\(&quot;¥&quot;#,##0\)"/>
    <numFmt numFmtId="187" formatCode="#,##0;[Red]#,##0"/>
    <numFmt numFmtId="188" formatCode="#,##0_ ;[Red]\-#,##0\ "/>
    <numFmt numFmtId="189" formatCode="#,##0.0;[Red]\-#,##0.0"/>
    <numFmt numFmtId="190" formatCode="#,##0.000;[Red]\-#,##0.000"/>
    <numFmt numFmtId="191" formatCode="#,##0.0000;[Red]\-#,##0.0000"/>
    <numFmt numFmtId="192" formatCode="#,##0.00000;[Red]\-#,##0.00000"/>
    <numFmt numFmtId="193" formatCode="m/d;@"/>
    <numFmt numFmtId="194" formatCode="#,##0.0_ "/>
    <numFmt numFmtId="195" formatCode="#,##0.00_ "/>
    <numFmt numFmtId="196" formatCode="#,##0.0_);[Red]\(#,##0.0\)"/>
    <numFmt numFmtId="197" formatCode="#,##0.00_);[Red]\(#,##0.00\)"/>
    <numFmt numFmtId="198" formatCode="[&lt;=999]000;[&lt;=9999]000\-00;000\-0000"/>
    <numFmt numFmtId="199" formatCode="\300000000000"/>
    <numFmt numFmtId="200" formatCode="#,##0.000_ "/>
    <numFmt numFmtId="201" formatCode="#,##0&quot;円&quot;"/>
    <numFmt numFmtId="202" formatCode="#,##0.00&quot;円&quot;"/>
    <numFmt numFmtId="203" formatCode="#,##0&quot;ｋＷ&quot;"/>
    <numFmt numFmtId="204" formatCode="#,##0.0&quot;円&quot;"/>
    <numFmt numFmtId="205" formatCode="0.00_ "/>
    <numFmt numFmtId="206" formatCode="#,##0.0_ ;[Red]\-#,##0.0\ "/>
    <numFmt numFmtId="207" formatCode="0.0%"/>
    <numFmt numFmtId="208" formatCode="\(\4\)"/>
    <numFmt numFmtId="209" formatCode="#,##0.00_ ;[Red]\-#,##0.00\ "/>
    <numFmt numFmtId="210" formatCode="0.0_ "/>
    <numFmt numFmtId="211" formatCode="0.000%"/>
    <numFmt numFmtId="212" formatCode="#,##0.0000000000_ ;[Red]\-#,##0.0000000000\ "/>
    <numFmt numFmtId="213" formatCode="#,##0.000000000_ ;[Red]\-#,##0.000000000\ "/>
    <numFmt numFmtId="214" formatCode="#,##0.00000000_ ;[Red]\-#,##0.00000000\ "/>
    <numFmt numFmtId="215" formatCode="#,##0.0000000_ ;[Red]\-#,##0.0000000\ "/>
    <numFmt numFmtId="216" formatCode="#,##0.000000_ ;[Red]\-#,##0.000000\ "/>
    <numFmt numFmtId="217" formatCode="[$€-2]\ #,##0.00_);[Red]\([$€-2]\ #,##0.00\)"/>
    <numFmt numFmtId="218" formatCode="0.0"/>
  </numFmts>
  <fonts count="3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2"/>
      <name val="ＭＳ Ｐ明朝"/>
      <family val="1"/>
    </font>
    <font>
      <b/>
      <sz val="14"/>
      <name val="ＭＳ Ｐゴシック"/>
      <family val="3"/>
    </font>
    <font>
      <b/>
      <sz val="10"/>
      <name val="ＭＳ Ｐゴシック"/>
      <family val="3"/>
    </font>
    <font>
      <sz val="14"/>
      <name val="ＭＳ Ｐゴシック"/>
      <family val="3"/>
    </font>
    <font>
      <b/>
      <sz val="16"/>
      <name val="ＭＳ Ｐゴシック"/>
      <family val="3"/>
    </font>
    <font>
      <b/>
      <sz val="12"/>
      <name val="ＭＳ Ｐゴシック"/>
      <family val="3"/>
    </font>
    <font>
      <b/>
      <sz val="18"/>
      <name val="ＭＳ Ｐゴシック"/>
      <family val="3"/>
    </font>
    <font>
      <b/>
      <sz val="20"/>
      <name val="ＭＳ Ｐゴシック"/>
      <family val="3"/>
    </font>
    <font>
      <b/>
      <sz val="9"/>
      <name val="ＭＳ Ｐゴシック"/>
      <family val="3"/>
    </font>
    <font>
      <sz val="16"/>
      <name val="ＭＳ Ｐゴシック"/>
      <family val="3"/>
    </font>
    <font>
      <b/>
      <sz val="28"/>
      <name val="ＭＳ Ｐ明朝"/>
      <family val="1"/>
    </font>
    <font>
      <b/>
      <sz val="20"/>
      <name val="ＭＳ Ｐ明朝"/>
      <family val="1"/>
    </font>
    <font>
      <b/>
      <sz val="24"/>
      <name val="ＭＳ Ｐゴシック"/>
      <family val="3"/>
    </font>
    <font>
      <b/>
      <sz val="24"/>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color indexed="63"/>
      </top>
      <bottom style="thin"/>
    </border>
    <border>
      <left style="medium"/>
      <right>
        <color indexed="63"/>
      </right>
      <top>
        <color indexed="63"/>
      </top>
      <bottom style="thin"/>
    </border>
    <border>
      <left style="medium"/>
      <right style="medium"/>
      <top style="thin"/>
      <bottom>
        <color indexed="63"/>
      </bottom>
    </border>
    <border>
      <left style="medium"/>
      <right style="medium"/>
      <top style="thin"/>
      <bottom style="medium"/>
    </border>
    <border>
      <left>
        <color indexed="63"/>
      </left>
      <right style="medium"/>
      <top style="thin"/>
      <bottom>
        <color indexed="63"/>
      </bottom>
    </border>
    <border>
      <left style="medium"/>
      <right style="medium"/>
      <top style="medium"/>
      <bottom>
        <color indexed="63"/>
      </bottom>
    </border>
    <border>
      <left style="medium"/>
      <right style="medium"/>
      <top style="hair"/>
      <bottom>
        <color indexed="63"/>
      </bottom>
    </border>
    <border>
      <left style="medium"/>
      <right style="medium"/>
      <top style="hair"/>
      <bottom style="thin"/>
    </border>
    <border>
      <left style="medium"/>
      <right style="medium"/>
      <top style="thin"/>
      <bottom style="hair"/>
    </border>
    <border>
      <left style="medium"/>
      <right style="medium"/>
      <top>
        <color indexed="63"/>
      </top>
      <bottom>
        <color indexed="63"/>
      </bottom>
    </border>
    <border>
      <left style="medium"/>
      <right style="medium"/>
      <top style="medium"/>
      <bottom style="medium"/>
    </border>
    <border>
      <left style="hair"/>
      <right style="medium"/>
      <top style="medium"/>
      <bottom>
        <color indexed="63"/>
      </bottom>
    </border>
    <border>
      <left style="hair"/>
      <right style="medium"/>
      <top style="hair"/>
      <bottom>
        <color indexed="63"/>
      </bottom>
    </border>
    <border>
      <left style="hair"/>
      <right style="medium"/>
      <top style="thin"/>
      <bottom>
        <color indexed="63"/>
      </bottom>
    </border>
    <border>
      <left style="hair"/>
      <right style="medium"/>
      <top style="hair"/>
      <bottom style="thin"/>
    </border>
    <border>
      <left style="hair"/>
      <right style="medium"/>
      <top>
        <color indexed="63"/>
      </top>
      <bottom>
        <color indexed="63"/>
      </bottom>
    </border>
    <border>
      <left>
        <color indexed="63"/>
      </left>
      <right>
        <color indexed="63"/>
      </right>
      <top style="medium"/>
      <bottom>
        <color indexed="63"/>
      </bottom>
    </border>
    <border>
      <left>
        <color indexed="63"/>
      </left>
      <right>
        <color indexed="63"/>
      </right>
      <top style="hair"/>
      <bottom>
        <color indexed="63"/>
      </bottom>
    </border>
    <border>
      <left style="medium"/>
      <right style="hair"/>
      <top style="thin"/>
      <bottom>
        <color indexed="63"/>
      </bottom>
    </border>
    <border>
      <left style="medium"/>
      <right style="hair"/>
      <top style="hair"/>
      <bottom style="thin"/>
    </border>
    <border>
      <left style="medium"/>
      <right>
        <color indexed="63"/>
      </right>
      <top style="medium"/>
      <bottom style="medium"/>
    </border>
    <border>
      <left style="hair"/>
      <right style="medium"/>
      <top style="medium"/>
      <bottom style="medium"/>
    </border>
    <border>
      <left>
        <color indexed="63"/>
      </left>
      <right style="medium"/>
      <top style="medium"/>
      <bottom style="medium"/>
    </border>
    <border>
      <left>
        <color indexed="63"/>
      </left>
      <right>
        <color indexed="63"/>
      </right>
      <top style="hair"/>
      <bottom style="hair"/>
    </border>
    <border>
      <left>
        <color indexed="63"/>
      </left>
      <right>
        <color indexed="63"/>
      </right>
      <top>
        <color indexed="63"/>
      </top>
      <bottom style="medium"/>
    </border>
    <border>
      <left style="hair"/>
      <right style="medium"/>
      <top style="thin"/>
      <bottom style="hair"/>
    </border>
    <border>
      <left style="hair"/>
      <right style="medium"/>
      <top style="hair"/>
      <bottom style="hair"/>
    </border>
    <border>
      <left style="medium"/>
      <right style="medium"/>
      <top style="hair"/>
      <bottom style="hair"/>
    </border>
    <border>
      <left style="hair"/>
      <right style="medium"/>
      <top style="hair"/>
      <bottom style="medium"/>
    </border>
    <border>
      <left style="medium"/>
      <right style="medium"/>
      <top style="hair"/>
      <bottom style="medium"/>
    </border>
    <border>
      <left style="medium"/>
      <right style="medium"/>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color indexed="63"/>
      </left>
      <right style="medium"/>
      <top>
        <color indexed="63"/>
      </top>
      <bottom style="thin"/>
    </border>
    <border>
      <left style="medium"/>
      <right>
        <color indexed="63"/>
      </right>
      <top style="thin"/>
      <bottom>
        <color indexed="63"/>
      </bottom>
    </border>
    <border>
      <left style="medium"/>
      <right style="medium"/>
      <top style="medium"/>
      <bottom style="thin"/>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style="medium"/>
      <bottom style="thin"/>
    </border>
    <border>
      <left>
        <color indexed="63"/>
      </left>
      <right style="medium"/>
      <top style="thin"/>
      <bottom style="thin"/>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143">
    <xf numFmtId="0" fontId="0" fillId="0" borderId="0" xfId="0" applyAlignment="1">
      <alignment/>
    </xf>
    <xf numFmtId="0" fontId="29" fillId="0" borderId="0" xfId="61" applyFont="1" applyAlignment="1">
      <alignment horizontal="center" vertical="center"/>
      <protection/>
    </xf>
    <xf numFmtId="0" fontId="1" fillId="0" borderId="0" xfId="61" applyFont="1" applyAlignment="1">
      <alignment horizontal="center" vertical="center"/>
      <protection/>
    </xf>
    <xf numFmtId="38" fontId="1" fillId="0" borderId="0" xfId="49" applyFont="1" applyAlignment="1">
      <alignment horizontal="center" vertical="center"/>
    </xf>
    <xf numFmtId="0" fontId="1" fillId="0" borderId="10" xfId="61" applyFont="1" applyBorder="1" applyAlignment="1">
      <alignment horizontal="center" vertical="center" shrinkToFit="1"/>
      <protection/>
    </xf>
    <xf numFmtId="0" fontId="26" fillId="0" borderId="10" xfId="61" applyFont="1" applyBorder="1" applyAlignment="1">
      <alignment horizontal="center" vertical="center" wrapText="1" shrinkToFit="1"/>
      <protection/>
    </xf>
    <xf numFmtId="0" fontId="1" fillId="0" borderId="11" xfId="61" applyFont="1" applyBorder="1" applyAlignment="1">
      <alignment horizontal="center" vertical="center" shrinkToFit="1"/>
      <protection/>
    </xf>
    <xf numFmtId="0" fontId="32" fillId="0" borderId="10" xfId="61" applyFont="1" applyBorder="1" applyAlignment="1">
      <alignment horizontal="center" vertical="center" wrapText="1" shrinkToFit="1"/>
      <protection/>
    </xf>
    <xf numFmtId="0" fontId="1" fillId="0" borderId="12" xfId="61" applyFont="1" applyBorder="1" applyAlignment="1">
      <alignment horizontal="center" vertical="center" shrinkToFit="1"/>
      <protection/>
    </xf>
    <xf numFmtId="0" fontId="1" fillId="0" borderId="13" xfId="61" applyFont="1" applyBorder="1" applyAlignment="1">
      <alignment horizontal="center" vertical="center" shrinkToFit="1"/>
      <protection/>
    </xf>
    <xf numFmtId="0" fontId="1" fillId="0" borderId="14" xfId="61" applyFont="1" applyBorder="1" applyAlignment="1">
      <alignment horizontal="center" vertical="center" shrinkToFit="1"/>
      <protection/>
    </xf>
    <xf numFmtId="0" fontId="1" fillId="0" borderId="0" xfId="61" applyFont="1" applyAlignment="1">
      <alignment vertical="center"/>
      <protection/>
    </xf>
    <xf numFmtId="38" fontId="1" fillId="0" borderId="0" xfId="49" applyFont="1" applyAlignment="1">
      <alignment vertical="center"/>
    </xf>
    <xf numFmtId="0" fontId="29" fillId="0" borderId="0" xfId="61" applyFont="1" applyAlignment="1">
      <alignment vertical="center"/>
      <protection/>
    </xf>
    <xf numFmtId="0" fontId="29" fillId="0" borderId="0" xfId="61" applyFont="1" applyAlignment="1">
      <alignment horizontal="right" vertical="center"/>
      <protection/>
    </xf>
    <xf numFmtId="40" fontId="27" fillId="0" borderId="15" xfId="49" applyNumberFormat="1" applyFont="1" applyBorder="1" applyAlignment="1">
      <alignment vertical="center" shrinkToFit="1"/>
    </xf>
    <xf numFmtId="40" fontId="27" fillId="0" borderId="16" xfId="49" applyNumberFormat="1" applyFont="1" applyBorder="1" applyAlignment="1">
      <alignment vertical="center" shrinkToFit="1"/>
    </xf>
    <xf numFmtId="40" fontId="27" fillId="0" borderId="17" xfId="49" applyNumberFormat="1" applyFont="1" applyBorder="1" applyAlignment="1">
      <alignment vertical="center" shrinkToFit="1"/>
    </xf>
    <xf numFmtId="40" fontId="27" fillId="0" borderId="18" xfId="49" applyNumberFormat="1" applyFont="1" applyBorder="1" applyAlignment="1">
      <alignment vertical="center" shrinkToFit="1"/>
    </xf>
    <xf numFmtId="40" fontId="27" fillId="0" borderId="10" xfId="49" applyNumberFormat="1" applyFont="1" applyBorder="1" applyAlignment="1">
      <alignment vertical="center" shrinkToFit="1"/>
    </xf>
    <xf numFmtId="40" fontId="27" fillId="0" borderId="12" xfId="49" applyNumberFormat="1" applyFont="1" applyBorder="1" applyAlignment="1">
      <alignment vertical="center" shrinkToFit="1"/>
    </xf>
    <xf numFmtId="40" fontId="27" fillId="0" borderId="19" xfId="49" applyNumberFormat="1" applyFont="1" applyBorder="1" applyAlignment="1">
      <alignment vertical="center" shrinkToFit="1"/>
    </xf>
    <xf numFmtId="0" fontId="24" fillId="0" borderId="0" xfId="0" applyFont="1" applyFill="1" applyAlignment="1">
      <alignment vertical="center" shrinkToFit="1"/>
    </xf>
    <xf numFmtId="177" fontId="1" fillId="0" borderId="0" xfId="61" applyNumberFormat="1" applyFont="1" applyAlignment="1">
      <alignment vertical="center"/>
      <protection/>
    </xf>
    <xf numFmtId="38" fontId="30" fillId="23" borderId="20" xfId="61" applyNumberFormat="1" applyFont="1" applyFill="1" applyBorder="1" applyAlignment="1">
      <alignment vertical="center"/>
      <protection/>
    </xf>
    <xf numFmtId="0" fontId="28" fillId="0" borderId="0" xfId="61" applyFont="1" applyAlignment="1">
      <alignment vertical="center"/>
      <protection/>
    </xf>
    <xf numFmtId="38" fontId="30" fillId="23" borderId="20" xfId="49" applyNumberFormat="1" applyFont="1" applyFill="1" applyBorder="1" applyAlignment="1">
      <alignment vertical="center"/>
    </xf>
    <xf numFmtId="38" fontId="27" fillId="23" borderId="21" xfId="49" applyFont="1" applyFill="1" applyBorder="1" applyAlignment="1" applyProtection="1">
      <alignment vertical="center"/>
      <protection/>
    </xf>
    <xf numFmtId="38" fontId="27" fillId="23" borderId="22" xfId="49" applyFont="1" applyFill="1" applyBorder="1" applyAlignment="1" applyProtection="1">
      <alignment vertical="center"/>
      <protection/>
    </xf>
    <xf numFmtId="38" fontId="27" fillId="23" borderId="23" xfId="49" applyFont="1" applyFill="1" applyBorder="1" applyAlignment="1" applyProtection="1">
      <alignment vertical="center"/>
      <protection/>
    </xf>
    <xf numFmtId="38" fontId="27" fillId="23" borderId="24" xfId="49" applyFont="1" applyFill="1" applyBorder="1" applyAlignment="1" applyProtection="1">
      <alignment vertical="center"/>
      <protection/>
    </xf>
    <xf numFmtId="38" fontId="27" fillId="23" borderId="25" xfId="49" applyFont="1" applyFill="1" applyBorder="1" applyAlignment="1" applyProtection="1">
      <alignment vertical="center"/>
      <protection/>
    </xf>
    <xf numFmtId="38" fontId="30" fillId="0" borderId="0" xfId="49" applyFont="1" applyAlignment="1">
      <alignment vertical="center"/>
    </xf>
    <xf numFmtId="40" fontId="0" fillId="23" borderId="26" xfId="49" applyNumberFormat="1" applyFont="1" applyFill="1" applyBorder="1" applyAlignment="1">
      <alignment horizontal="center" vertical="center" shrinkToFit="1"/>
    </xf>
    <xf numFmtId="40" fontId="0" fillId="23" borderId="27" xfId="49" applyNumberFormat="1" applyFont="1" applyFill="1" applyBorder="1" applyAlignment="1">
      <alignment horizontal="center" vertical="center" shrinkToFit="1"/>
    </xf>
    <xf numFmtId="40" fontId="0" fillId="23" borderId="28" xfId="49" applyNumberFormat="1" applyFont="1" applyFill="1" applyBorder="1" applyAlignment="1">
      <alignment horizontal="center" vertical="center" shrinkToFit="1"/>
    </xf>
    <xf numFmtId="40" fontId="0" fillId="23" borderId="29" xfId="49" applyNumberFormat="1" applyFont="1" applyFill="1" applyBorder="1" applyAlignment="1">
      <alignment horizontal="center" vertical="center" shrinkToFit="1"/>
    </xf>
    <xf numFmtId="38" fontId="25" fillId="23" borderId="20" xfId="49" applyFont="1" applyFill="1" applyBorder="1" applyAlignment="1">
      <alignment horizontal="center" vertical="center" shrinkToFit="1"/>
    </xf>
    <xf numFmtId="38" fontId="25" fillId="0" borderId="20" xfId="49" applyFont="1" applyBorder="1" applyAlignment="1">
      <alignment vertical="center" shrinkToFit="1"/>
    </xf>
    <xf numFmtId="38" fontId="25" fillId="0" borderId="20" xfId="49" applyFont="1" applyBorder="1" applyAlignment="1">
      <alignment horizontal="center" vertical="center" shrinkToFit="1"/>
    </xf>
    <xf numFmtId="40" fontId="28" fillId="0" borderId="30" xfId="49" applyNumberFormat="1" applyFont="1" applyBorder="1" applyAlignment="1">
      <alignment vertical="center" shrinkToFit="1"/>
    </xf>
    <xf numFmtId="40" fontId="28" fillId="23" borderId="30" xfId="49" applyNumberFormat="1" applyFont="1" applyFill="1" applyBorder="1" applyAlignment="1">
      <alignment horizontal="center" vertical="center" shrinkToFit="1"/>
    </xf>
    <xf numFmtId="38" fontId="28" fillId="23" borderId="31" xfId="49" applyFont="1" applyFill="1" applyBorder="1" applyAlignment="1">
      <alignment vertical="center" shrinkToFit="1"/>
    </xf>
    <xf numFmtId="38" fontId="28" fillId="0" borderId="20" xfId="49" applyFont="1" applyBorder="1" applyAlignment="1">
      <alignment vertical="center" shrinkToFit="1"/>
    </xf>
    <xf numFmtId="40" fontId="28" fillId="0" borderId="20" xfId="49" applyNumberFormat="1" applyFont="1" applyBorder="1" applyAlignment="1">
      <alignment vertical="center" shrinkToFit="1"/>
    </xf>
    <xf numFmtId="40" fontId="28" fillId="23" borderId="32" xfId="49" applyNumberFormat="1" applyFont="1" applyFill="1" applyBorder="1" applyAlignment="1">
      <alignment vertical="center" shrinkToFit="1"/>
    </xf>
    <xf numFmtId="38" fontId="30" fillId="24" borderId="0" xfId="49" applyFont="1" applyFill="1" applyAlignment="1">
      <alignment vertical="center"/>
    </xf>
    <xf numFmtId="177" fontId="29" fillId="0" borderId="0" xfId="61" applyNumberFormat="1" applyFont="1" applyAlignment="1">
      <alignment vertical="center"/>
      <protection/>
    </xf>
    <xf numFmtId="0" fontId="1" fillId="0" borderId="0" xfId="0" applyFont="1" applyAlignment="1">
      <alignment vertical="center"/>
    </xf>
    <xf numFmtId="0" fontId="34" fillId="0" borderId="0" xfId="0" applyFont="1" applyFill="1" applyAlignment="1">
      <alignment horizontal="left" shrinkToFit="1"/>
    </xf>
    <xf numFmtId="176" fontId="35" fillId="0" borderId="0" xfId="0" applyNumberFormat="1" applyFont="1" applyFill="1" applyBorder="1" applyAlignment="1">
      <alignment horizontal="left" vertical="center" wrapText="1" shrinkToFit="1"/>
    </xf>
    <xf numFmtId="0" fontId="31" fillId="0" borderId="0" xfId="61" applyFont="1" applyAlignment="1">
      <alignment horizontal="left" vertical="center"/>
      <protection/>
    </xf>
    <xf numFmtId="38" fontId="26" fillId="23" borderId="0" xfId="49" applyNumberFormat="1" applyFont="1" applyFill="1" applyBorder="1" applyAlignment="1">
      <alignment vertical="center"/>
    </xf>
    <xf numFmtId="40" fontId="0" fillId="23" borderId="0" xfId="49" applyNumberFormat="1" applyFont="1" applyFill="1" applyBorder="1" applyAlignment="1">
      <alignment horizontal="center" vertical="center" shrinkToFit="1"/>
    </xf>
    <xf numFmtId="40" fontId="0" fillId="23" borderId="33" xfId="49" applyNumberFormat="1" applyFont="1" applyFill="1" applyBorder="1" applyAlignment="1">
      <alignment horizontal="center" vertical="center" shrinkToFit="1"/>
    </xf>
    <xf numFmtId="40" fontId="0" fillId="23" borderId="34" xfId="49" applyNumberFormat="1" applyFont="1" applyFill="1" applyBorder="1" applyAlignment="1">
      <alignment horizontal="center" vertical="center" shrinkToFit="1"/>
    </xf>
    <xf numFmtId="38" fontId="27" fillId="23" borderId="35" xfId="49" applyFont="1" applyFill="1" applyBorder="1" applyAlignment="1" applyProtection="1">
      <alignment vertical="center"/>
      <protection/>
    </xf>
    <xf numFmtId="38" fontId="27" fillId="23" borderId="36" xfId="49" applyFont="1" applyFill="1" applyBorder="1" applyAlignment="1" applyProtection="1">
      <alignment vertical="center"/>
      <protection/>
    </xf>
    <xf numFmtId="40" fontId="27" fillId="0" borderId="37" xfId="49" applyNumberFormat="1" applyFont="1" applyBorder="1" applyAlignment="1">
      <alignment vertical="center" shrinkToFit="1"/>
    </xf>
    <xf numFmtId="38" fontId="27" fillId="23" borderId="38" xfId="49" applyFont="1" applyFill="1" applyBorder="1" applyAlignment="1" applyProtection="1">
      <alignment vertical="center"/>
      <protection/>
    </xf>
    <xf numFmtId="40" fontId="27" fillId="0" borderId="39" xfId="49" applyNumberFormat="1" applyFont="1" applyBorder="1" applyAlignment="1">
      <alignment vertical="center" shrinkToFit="1"/>
    </xf>
    <xf numFmtId="40" fontId="27" fillId="0" borderId="40" xfId="49" applyNumberFormat="1" applyFont="1" applyBorder="1" applyAlignment="1">
      <alignment vertical="center" shrinkToFit="1"/>
    </xf>
    <xf numFmtId="38" fontId="28" fillId="0" borderId="0" xfId="49" applyFont="1" applyAlignment="1">
      <alignment vertical="center"/>
    </xf>
    <xf numFmtId="0" fontId="36" fillId="0" borderId="0" xfId="61" applyFont="1" applyAlignment="1">
      <alignment horizontal="left" vertical="center"/>
      <protection/>
    </xf>
    <xf numFmtId="0" fontId="1" fillId="0" borderId="19" xfId="61" applyFont="1" applyBorder="1" applyAlignment="1">
      <alignment horizontal="center" vertical="center" shrinkToFit="1"/>
      <protection/>
    </xf>
    <xf numFmtId="0" fontId="1" fillId="0" borderId="41" xfId="61" applyFont="1" applyBorder="1" applyAlignment="1">
      <alignment horizontal="center" vertical="center" shrinkToFit="1"/>
      <protection/>
    </xf>
    <xf numFmtId="0" fontId="1" fillId="0" borderId="42" xfId="61" applyFont="1" applyBorder="1" applyAlignment="1">
      <alignment horizontal="center" vertical="center" shrinkToFit="1"/>
      <protection/>
    </xf>
    <xf numFmtId="0" fontId="34" fillId="0" borderId="0" xfId="0" applyFont="1" applyFill="1" applyAlignment="1">
      <alignment horizontal="center" shrinkToFit="1"/>
    </xf>
    <xf numFmtId="176" fontId="35" fillId="0" borderId="0" xfId="0" applyNumberFormat="1" applyFont="1" applyFill="1" applyBorder="1" applyAlignment="1">
      <alignment horizontal="center" vertical="center" wrapText="1" shrinkToFit="1"/>
    </xf>
    <xf numFmtId="0" fontId="31" fillId="0" borderId="0" xfId="61" applyFont="1" applyAlignment="1">
      <alignment horizontal="center" vertical="center"/>
      <protection/>
    </xf>
    <xf numFmtId="0" fontId="25" fillId="0" borderId="43" xfId="61" applyFont="1" applyBorder="1" applyAlignment="1">
      <alignment horizontal="center" vertical="center"/>
      <protection/>
    </xf>
    <xf numFmtId="0" fontId="25" fillId="0" borderId="44" xfId="61" applyFont="1" applyBorder="1" applyAlignment="1">
      <alignment horizontal="center" vertical="center"/>
      <protection/>
    </xf>
    <xf numFmtId="0" fontId="25" fillId="0" borderId="45" xfId="61" applyFont="1" applyBorder="1" applyAlignment="1">
      <alignment horizontal="center" vertical="center"/>
      <protection/>
    </xf>
    <xf numFmtId="0" fontId="25" fillId="0" borderId="46" xfId="61" applyFont="1" applyBorder="1" applyAlignment="1">
      <alignment horizontal="center" vertical="center" shrinkToFit="1"/>
      <protection/>
    </xf>
    <xf numFmtId="0" fontId="25" fillId="0" borderId="47" xfId="61" applyFont="1" applyBorder="1" applyAlignment="1">
      <alignment horizontal="center" vertical="center" shrinkToFit="1"/>
      <protection/>
    </xf>
    <xf numFmtId="0" fontId="25" fillId="0" borderId="48" xfId="61" applyFont="1" applyBorder="1" applyAlignment="1">
      <alignment horizontal="center" vertical="center" shrinkToFit="1"/>
      <protection/>
    </xf>
    <xf numFmtId="0" fontId="25" fillId="0" borderId="49" xfId="61" applyFont="1" applyBorder="1" applyAlignment="1">
      <alignment horizontal="center" vertical="center" shrinkToFit="1"/>
      <protection/>
    </xf>
    <xf numFmtId="0" fontId="25" fillId="0" borderId="50" xfId="61" applyFont="1" applyBorder="1" applyAlignment="1">
      <alignment horizontal="center" vertical="center" shrinkToFit="1"/>
      <protection/>
    </xf>
    <xf numFmtId="0" fontId="25" fillId="0" borderId="51" xfId="61" applyFont="1" applyBorder="1" applyAlignment="1">
      <alignment horizontal="center" vertical="center" shrinkToFit="1"/>
      <protection/>
    </xf>
    <xf numFmtId="40" fontId="27" fillId="23" borderId="10" xfId="49" applyNumberFormat="1" applyFont="1" applyFill="1" applyBorder="1" applyAlignment="1">
      <alignment horizontal="right" vertical="center" shrinkToFit="1"/>
    </xf>
    <xf numFmtId="40" fontId="27" fillId="23" borderId="52" xfId="49" applyNumberFormat="1" applyFont="1" applyFill="1" applyBorder="1" applyAlignment="1">
      <alignment horizontal="right" vertical="center" shrinkToFit="1"/>
    </xf>
    <xf numFmtId="0" fontId="1" fillId="0" borderId="11" xfId="61" applyFont="1" applyBorder="1" applyAlignment="1">
      <alignment horizontal="center" vertical="center" shrinkToFit="1"/>
      <protection/>
    </xf>
    <xf numFmtId="0" fontId="1" fillId="0" borderId="53" xfId="61" applyFont="1" applyBorder="1" applyAlignment="1">
      <alignment horizontal="center" vertical="center" shrinkToFit="1"/>
      <protection/>
    </xf>
    <xf numFmtId="0" fontId="1" fillId="0" borderId="54" xfId="61" applyFont="1" applyBorder="1" applyAlignment="1">
      <alignment horizontal="center" vertical="center" shrinkToFit="1"/>
      <protection/>
    </xf>
    <xf numFmtId="0" fontId="1" fillId="0" borderId="14" xfId="61" applyFont="1" applyBorder="1" applyAlignment="1">
      <alignment horizontal="center" vertical="center" shrinkToFit="1"/>
      <protection/>
    </xf>
    <xf numFmtId="0" fontId="35" fillId="0" borderId="0" xfId="0" applyFont="1" applyFill="1" applyAlignment="1">
      <alignment horizontal="left" wrapText="1" shrinkToFit="1"/>
    </xf>
    <xf numFmtId="38" fontId="27" fillId="0" borderId="55" xfId="49" applyFont="1" applyFill="1" applyBorder="1" applyAlignment="1">
      <alignment horizontal="center" vertical="center" shrinkToFit="1"/>
    </xf>
    <xf numFmtId="38" fontId="27" fillId="0" borderId="52" xfId="49" applyFont="1" applyFill="1" applyBorder="1" applyAlignment="1">
      <alignment horizontal="center" vertical="center" shrinkToFit="1"/>
    </xf>
    <xf numFmtId="0" fontId="1" fillId="0" borderId="15" xfId="61" applyFont="1" applyBorder="1" applyAlignment="1">
      <alignment horizontal="center" vertical="center" wrapText="1" shrinkToFit="1"/>
      <protection/>
    </xf>
    <xf numFmtId="0" fontId="1" fillId="0" borderId="19" xfId="61" applyFont="1" applyBorder="1" applyAlignment="1">
      <alignment horizontal="center" vertical="center" wrapText="1" shrinkToFit="1"/>
      <protection/>
    </xf>
    <xf numFmtId="0" fontId="29" fillId="0" borderId="15" xfId="61" applyFont="1" applyBorder="1" applyAlignment="1">
      <alignment horizontal="center" vertical="center" wrapText="1" shrinkToFit="1"/>
      <protection/>
    </xf>
    <xf numFmtId="0" fontId="29" fillId="0" borderId="19" xfId="61" applyFont="1" applyBorder="1" applyAlignment="1">
      <alignment horizontal="center" vertical="center" wrapText="1" shrinkToFit="1"/>
      <protection/>
    </xf>
    <xf numFmtId="0" fontId="25" fillId="0" borderId="30" xfId="61" applyFont="1" applyBorder="1" applyAlignment="1">
      <alignment horizontal="center" vertical="center" shrinkToFit="1"/>
      <protection/>
    </xf>
    <xf numFmtId="0" fontId="25" fillId="0" borderId="56" xfId="61" applyFont="1" applyBorder="1" applyAlignment="1">
      <alignment horizontal="center" vertical="center" shrinkToFit="1"/>
      <protection/>
    </xf>
    <xf numFmtId="0" fontId="25" fillId="0" borderId="32" xfId="61" applyFont="1" applyBorder="1" applyAlignment="1">
      <alignment horizontal="center" vertical="center" shrinkToFit="1"/>
      <protection/>
    </xf>
    <xf numFmtId="40" fontId="27" fillId="0" borderId="55" xfId="49" applyNumberFormat="1" applyFont="1" applyBorder="1" applyAlignment="1">
      <alignment horizontal="right" vertical="center" shrinkToFit="1"/>
    </xf>
    <xf numFmtId="40" fontId="27" fillId="0" borderId="52" xfId="49" applyNumberFormat="1" applyFont="1" applyBorder="1" applyAlignment="1">
      <alignment horizontal="right" vertical="center" shrinkToFit="1"/>
    </xf>
    <xf numFmtId="0" fontId="1" fillId="0" borderId="57" xfId="61" applyFont="1" applyBorder="1" applyAlignment="1">
      <alignment horizontal="center" vertical="center" shrinkToFit="1"/>
      <protection/>
    </xf>
    <xf numFmtId="0" fontId="1" fillId="0" borderId="58" xfId="61" applyFont="1" applyBorder="1" applyAlignment="1">
      <alignment horizontal="center" vertical="center" shrinkToFit="1"/>
      <protection/>
    </xf>
    <xf numFmtId="0" fontId="27" fillId="0" borderId="59" xfId="61" applyFont="1" applyBorder="1" applyAlignment="1">
      <alignment horizontal="center" vertical="center"/>
      <protection/>
    </xf>
    <xf numFmtId="0" fontId="27" fillId="0" borderId="44" xfId="61" applyFont="1" applyBorder="1" applyAlignment="1">
      <alignment horizontal="center" vertical="center"/>
      <protection/>
    </xf>
    <xf numFmtId="38" fontId="33" fillId="0" borderId="60" xfId="61" applyNumberFormat="1" applyFont="1" applyBorder="1" applyAlignment="1">
      <alignment horizontal="left" vertical="center" indent="1" shrinkToFit="1"/>
      <protection/>
    </xf>
    <xf numFmtId="0" fontId="33" fillId="0" borderId="61" xfId="61" applyFont="1" applyBorder="1" applyAlignment="1">
      <alignment horizontal="left" vertical="center" indent="1" shrinkToFit="1"/>
      <protection/>
    </xf>
    <xf numFmtId="38" fontId="27" fillId="23" borderId="55" xfId="49" applyFont="1" applyFill="1" applyBorder="1" applyAlignment="1">
      <alignment horizontal="center" vertical="center" shrinkToFit="1"/>
    </xf>
    <xf numFmtId="38" fontId="27" fillId="23" borderId="52" xfId="49" applyFont="1" applyFill="1" applyBorder="1" applyAlignment="1">
      <alignment horizontal="center" vertical="center" shrinkToFit="1"/>
    </xf>
    <xf numFmtId="40" fontId="27" fillId="0" borderId="55" xfId="49" applyNumberFormat="1" applyFont="1" applyFill="1" applyBorder="1" applyAlignment="1">
      <alignment horizontal="right" vertical="center" shrinkToFit="1"/>
    </xf>
    <xf numFmtId="40" fontId="27" fillId="0" borderId="52" xfId="49" applyNumberFormat="1" applyFont="1" applyFill="1" applyBorder="1" applyAlignment="1">
      <alignment horizontal="right" vertical="center" shrinkToFit="1"/>
    </xf>
    <xf numFmtId="38" fontId="27" fillId="23" borderId="12" xfId="49" applyFont="1" applyFill="1" applyBorder="1" applyAlignment="1">
      <alignment horizontal="center" vertical="center" shrinkToFit="1"/>
    </xf>
    <xf numFmtId="38" fontId="27" fillId="23" borderId="10" xfId="49" applyFont="1" applyFill="1" applyBorder="1" applyAlignment="1">
      <alignment horizontal="center" vertical="center" shrinkToFit="1"/>
    </xf>
    <xf numFmtId="40" fontId="27" fillId="0" borderId="12" xfId="49" applyNumberFormat="1" applyFont="1" applyFill="1" applyBorder="1" applyAlignment="1">
      <alignment horizontal="right" vertical="center" shrinkToFit="1"/>
    </xf>
    <xf numFmtId="40" fontId="27" fillId="0" borderId="10" xfId="49" applyNumberFormat="1" applyFont="1" applyFill="1" applyBorder="1" applyAlignment="1">
      <alignment horizontal="right" vertical="center" shrinkToFit="1"/>
    </xf>
    <xf numFmtId="38" fontId="27" fillId="0" borderId="12" xfId="49" applyNumberFormat="1" applyFont="1" applyFill="1" applyBorder="1" applyAlignment="1">
      <alignment horizontal="center" vertical="center" shrinkToFit="1"/>
    </xf>
    <xf numFmtId="38" fontId="27" fillId="0" borderId="10" xfId="49" applyNumberFormat="1" applyFont="1" applyFill="1" applyBorder="1" applyAlignment="1">
      <alignment horizontal="center" vertical="center" shrinkToFit="1"/>
    </xf>
    <xf numFmtId="38" fontId="33" fillId="0" borderId="61" xfId="61" applyNumberFormat="1" applyFont="1" applyBorder="1" applyAlignment="1">
      <alignment horizontal="left" vertical="center" indent="1" shrinkToFit="1"/>
      <protection/>
    </xf>
    <xf numFmtId="40" fontId="27" fillId="0" borderId="19" xfId="49" applyNumberFormat="1" applyFont="1" applyFill="1" applyBorder="1" applyAlignment="1">
      <alignment horizontal="right" vertical="center" shrinkToFit="1"/>
    </xf>
    <xf numFmtId="38" fontId="27" fillId="0" borderId="19" xfId="49" applyFont="1" applyFill="1" applyBorder="1" applyAlignment="1">
      <alignment horizontal="center" vertical="center" shrinkToFit="1"/>
    </xf>
    <xf numFmtId="38" fontId="27" fillId="0" borderId="10" xfId="49" applyFont="1" applyFill="1" applyBorder="1" applyAlignment="1">
      <alignment horizontal="center" vertical="center" shrinkToFit="1"/>
    </xf>
    <xf numFmtId="38" fontId="33" fillId="0" borderId="14" xfId="61" applyNumberFormat="1" applyFont="1" applyBorder="1" applyAlignment="1">
      <alignment horizontal="left" vertical="center" indent="1" shrinkToFit="1"/>
      <protection/>
    </xf>
    <xf numFmtId="38" fontId="33" fillId="0" borderId="53" xfId="61" applyNumberFormat="1" applyFont="1" applyBorder="1" applyAlignment="1">
      <alignment horizontal="left" vertical="center" indent="1" shrinkToFit="1"/>
      <protection/>
    </xf>
    <xf numFmtId="38" fontId="33" fillId="0" borderId="58" xfId="61" applyNumberFormat="1" applyFont="1" applyBorder="1" applyAlignment="1">
      <alignment horizontal="left" vertical="center" indent="1" shrinkToFit="1"/>
      <protection/>
    </xf>
    <xf numFmtId="0" fontId="33" fillId="0" borderId="53" xfId="61" applyFont="1" applyBorder="1" applyAlignment="1">
      <alignment horizontal="left" vertical="center" indent="1" shrinkToFit="1"/>
      <protection/>
    </xf>
    <xf numFmtId="0" fontId="27" fillId="0" borderId="44" xfId="61" applyFont="1" applyFill="1" applyBorder="1" applyAlignment="1">
      <alignment horizontal="center" vertical="center"/>
      <protection/>
    </xf>
    <xf numFmtId="38" fontId="33" fillId="0" borderId="47" xfId="61" applyNumberFormat="1" applyFont="1" applyBorder="1" applyAlignment="1">
      <alignment horizontal="left" vertical="center" indent="1" shrinkToFit="1"/>
      <protection/>
    </xf>
    <xf numFmtId="0" fontId="33" fillId="0" borderId="47" xfId="61" applyFont="1" applyBorder="1" applyAlignment="1">
      <alignment horizontal="left" vertical="center" indent="1" shrinkToFit="1"/>
      <protection/>
    </xf>
    <xf numFmtId="0" fontId="29" fillId="0" borderId="0" xfId="61" applyFont="1" applyAlignment="1">
      <alignment horizontal="left" vertical="center" wrapText="1"/>
      <protection/>
    </xf>
    <xf numFmtId="40" fontId="28" fillId="0" borderId="0" xfId="49" applyNumberFormat="1" applyFont="1" applyAlignment="1">
      <alignment horizontal="center" vertical="center"/>
    </xf>
    <xf numFmtId="38" fontId="27" fillId="0" borderId="12" xfId="49" applyFont="1" applyFill="1" applyBorder="1" applyAlignment="1">
      <alignment horizontal="center" vertical="center" shrinkToFit="1"/>
    </xf>
    <xf numFmtId="38" fontId="27" fillId="0" borderId="62" xfId="49" applyFont="1" applyFill="1" applyBorder="1" applyAlignment="1">
      <alignment horizontal="center" vertical="center" shrinkToFit="1"/>
    </xf>
    <xf numFmtId="40" fontId="27" fillId="0" borderId="12" xfId="49" applyNumberFormat="1" applyFont="1" applyBorder="1" applyAlignment="1">
      <alignment horizontal="right" vertical="center" shrinkToFit="1"/>
    </xf>
    <xf numFmtId="40" fontId="27" fillId="0" borderId="19" xfId="49" applyNumberFormat="1" applyFont="1" applyBorder="1" applyAlignment="1">
      <alignment horizontal="right" vertical="center" shrinkToFit="1"/>
    </xf>
    <xf numFmtId="40" fontId="27" fillId="0" borderId="62" xfId="49" applyNumberFormat="1" applyFont="1" applyBorder="1" applyAlignment="1">
      <alignment horizontal="right" vertical="center" shrinkToFit="1"/>
    </xf>
    <xf numFmtId="40" fontId="27" fillId="23" borderId="12" xfId="49" applyNumberFormat="1" applyFont="1" applyFill="1" applyBorder="1" applyAlignment="1">
      <alignment horizontal="right" vertical="center" shrinkToFit="1"/>
    </xf>
    <xf numFmtId="40" fontId="27" fillId="23" borderId="19" xfId="49" applyNumberFormat="1" applyFont="1" applyFill="1" applyBorder="1" applyAlignment="1">
      <alignment horizontal="right" vertical="center" shrinkToFit="1"/>
    </xf>
    <xf numFmtId="40" fontId="27" fillId="23" borderId="62" xfId="49" applyNumberFormat="1" applyFont="1" applyFill="1" applyBorder="1" applyAlignment="1">
      <alignment horizontal="right" vertical="center" shrinkToFit="1"/>
    </xf>
    <xf numFmtId="0" fontId="27" fillId="0" borderId="63" xfId="61" applyFont="1" applyFill="1" applyBorder="1" applyAlignment="1">
      <alignment horizontal="center" vertical="center"/>
      <protection/>
    </xf>
    <xf numFmtId="0" fontId="27" fillId="0" borderId="64" xfId="61" applyFont="1" applyFill="1" applyBorder="1" applyAlignment="1">
      <alignment horizontal="center" vertical="center"/>
      <protection/>
    </xf>
    <xf numFmtId="0" fontId="27" fillId="0" borderId="65" xfId="61" applyFont="1" applyFill="1" applyBorder="1" applyAlignment="1">
      <alignment horizontal="center" vertical="center"/>
      <protection/>
    </xf>
    <xf numFmtId="0" fontId="33" fillId="0" borderId="66" xfId="61" applyFont="1" applyBorder="1" applyAlignment="1">
      <alignment horizontal="left" vertical="center" indent="1" shrinkToFit="1"/>
      <protection/>
    </xf>
    <xf numFmtId="0" fontId="33" fillId="0" borderId="67" xfId="61" applyFont="1" applyBorder="1" applyAlignment="1">
      <alignment horizontal="left" vertical="center" indent="1" shrinkToFit="1"/>
      <protection/>
    </xf>
    <xf numFmtId="0" fontId="33" fillId="0" borderId="68" xfId="61" applyFont="1" applyBorder="1" applyAlignment="1">
      <alignment horizontal="left" vertical="center" indent="1" shrinkToFit="1"/>
      <protection/>
    </xf>
    <xf numFmtId="38" fontId="27" fillId="23" borderId="19" xfId="49" applyFont="1" applyFill="1" applyBorder="1" applyAlignment="1">
      <alignment horizontal="center" vertical="center" shrinkToFit="1"/>
    </xf>
    <xf numFmtId="38" fontId="27" fillId="23" borderId="62" xfId="49" applyFont="1" applyFill="1" applyBorder="1" applyAlignment="1">
      <alignment horizontal="center" vertical="center" shrinkToFit="1"/>
    </xf>
    <xf numFmtId="40" fontId="27" fillId="0" borderId="62" xfId="49" applyNumberFormat="1" applyFont="1" applyFill="1" applyBorder="1" applyAlignment="1">
      <alignment horizontal="righ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６"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847725</xdr:colOff>
      <xdr:row>0</xdr:row>
      <xdr:rowOff>47625</xdr:rowOff>
    </xdr:from>
    <xdr:to>
      <xdr:col>11</xdr:col>
      <xdr:colOff>657225</xdr:colOff>
      <xdr:row>0</xdr:row>
      <xdr:rowOff>514350</xdr:rowOff>
    </xdr:to>
    <xdr:sp>
      <xdr:nvSpPr>
        <xdr:cNvPr id="1" name="Text Box 1"/>
        <xdr:cNvSpPr txBox="1">
          <a:spLocks noChangeArrowheads="1"/>
        </xdr:cNvSpPr>
      </xdr:nvSpPr>
      <xdr:spPr>
        <a:xfrm>
          <a:off x="16021050" y="47625"/>
          <a:ext cx="1914525"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2400" b="1" i="0" u="none" baseline="0">
              <a:solidFill>
                <a:srgbClr val="000000"/>
              </a:solidFill>
              <a:latin typeface="ＭＳ Ｐゴシック"/>
              <a:ea typeface="ＭＳ Ｐゴシック"/>
              <a:cs typeface="ＭＳ Ｐゴシック"/>
            </a:rPr>
            <a:t>別紙６</a:t>
          </a:r>
          <a:r>
            <a:rPr lang="en-US" cap="none" sz="2400" b="1" i="0" u="none" baseline="0">
              <a:solidFill>
                <a:srgbClr val="000000"/>
              </a:solidFill>
              <a:latin typeface="ＭＳ Ｐゴシック"/>
              <a:ea typeface="ＭＳ Ｐゴシック"/>
              <a:cs typeface="ＭＳ Ｐゴシック"/>
            </a:rPr>
            <a:t>-1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6412;&#24193;&#33294;&#38651;&#21147;&#20837;&#26413;\&#9312;&#20837;&#26413;&#20282;&#12356;\&#38651;&#21147;&#20837;&#26413;&#36039;&#26009;&#65288;&#24179;&#25104;&#65298;&#65303;&#24180;&#24230;&#65289;H27-6-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3398;&#26657;&#26045;&#35373;&#38651;&#21147;&#20837;&#26413;\&#9312;&#20837;&#26413;&#20282;&#12356;\&#38651;&#21147;&#20837;&#26413;&#36039;&#26009;&#65288;&#24179;&#25104;&#65298;&#65303;&#24180;&#24230;&#65289;H27-6-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1"/>
  <sheetViews>
    <sheetView tabSelected="1" view="pageBreakPreview" zoomScale="55" zoomScaleSheetLayoutView="55" zoomScalePageLayoutView="0" workbookViewId="0" topLeftCell="A1">
      <pane ySplit="9" topLeftCell="A10" activePane="bottomLeft" state="frozen"/>
      <selection pane="topLeft" activeCell="A1" sqref="A1"/>
      <selection pane="bottomLeft" activeCell="D18" sqref="D18:D19"/>
    </sheetView>
  </sheetViews>
  <sheetFormatPr defaultColWidth="9.00390625" defaultRowHeight="13.5"/>
  <cols>
    <col min="1" max="1" width="7.875" style="11" customWidth="1"/>
    <col min="2" max="2" width="45.25390625" style="2" customWidth="1"/>
    <col min="3" max="3" width="10.125" style="2" customWidth="1"/>
    <col min="4" max="4" width="16.875" style="11" customWidth="1"/>
    <col min="5" max="5" width="9.625" style="2" customWidth="1"/>
    <col min="6" max="6" width="27.625" style="11" customWidth="1"/>
    <col min="7" max="7" width="19.00390625" style="2" customWidth="1"/>
    <col min="8" max="8" width="18.625" style="11" customWidth="1"/>
    <col min="9" max="9" width="16.50390625" style="11" customWidth="1"/>
    <col min="10" max="11" width="27.625" style="11" customWidth="1"/>
    <col min="12" max="16384" width="9.00390625" style="11" customWidth="1"/>
  </cols>
  <sheetData>
    <row r="1" spans="1:12" ht="42" customHeight="1">
      <c r="A1" s="63" t="s">
        <v>50</v>
      </c>
      <c r="B1" s="63"/>
      <c r="C1" s="63"/>
      <c r="D1" s="63"/>
      <c r="E1" s="63"/>
      <c r="F1" s="63"/>
      <c r="H1" s="85" t="s">
        <v>49</v>
      </c>
      <c r="I1" s="85"/>
      <c r="J1" s="85"/>
      <c r="K1" s="85"/>
      <c r="L1" s="85"/>
    </row>
    <row r="2" spans="1:12" s="22" customFormat="1" ht="42.75" customHeight="1">
      <c r="A2" s="67" t="s">
        <v>59</v>
      </c>
      <c r="B2" s="67"/>
      <c r="C2" s="67"/>
      <c r="D2" s="67"/>
      <c r="E2" s="67"/>
      <c r="F2" s="67"/>
      <c r="G2" s="49"/>
      <c r="H2" s="85"/>
      <c r="I2" s="85"/>
      <c r="J2" s="85"/>
      <c r="K2" s="85"/>
      <c r="L2" s="85"/>
    </row>
    <row r="3" spans="1:12" s="22" customFormat="1" ht="42" customHeight="1">
      <c r="A3" s="68" t="s">
        <v>58</v>
      </c>
      <c r="B3" s="68"/>
      <c r="C3" s="68"/>
      <c r="D3" s="68"/>
      <c r="E3" s="68"/>
      <c r="F3" s="68"/>
      <c r="G3" s="50"/>
      <c r="H3" s="85"/>
      <c r="I3" s="85"/>
      <c r="J3" s="85"/>
      <c r="K3" s="85"/>
      <c r="L3" s="85"/>
    </row>
    <row r="4" spans="1:12" ht="42.75" customHeight="1" thickBot="1">
      <c r="A4" s="69"/>
      <c r="B4" s="69"/>
      <c r="C4" s="69"/>
      <c r="D4" s="69"/>
      <c r="E4" s="69"/>
      <c r="F4" s="69"/>
      <c r="G4" s="51"/>
      <c r="H4" s="85"/>
      <c r="I4" s="85"/>
      <c r="J4" s="85"/>
      <c r="K4" s="85"/>
      <c r="L4" s="85"/>
    </row>
    <row r="5" spans="1:11" ht="16.5" thickBot="1">
      <c r="A5" s="70" t="s">
        <v>22</v>
      </c>
      <c r="B5" s="73" t="s">
        <v>3</v>
      </c>
      <c r="C5" s="76" t="s">
        <v>0</v>
      </c>
      <c r="D5" s="77"/>
      <c r="E5" s="77"/>
      <c r="F5" s="78"/>
      <c r="G5" s="92" t="s">
        <v>7</v>
      </c>
      <c r="H5" s="93"/>
      <c r="I5" s="93"/>
      <c r="J5" s="94"/>
      <c r="K5" s="90" t="s">
        <v>23</v>
      </c>
    </row>
    <row r="6" spans="1:11" ht="13.5" customHeight="1">
      <c r="A6" s="71"/>
      <c r="B6" s="74"/>
      <c r="C6" s="88" t="s">
        <v>40</v>
      </c>
      <c r="D6" s="88" t="s">
        <v>4</v>
      </c>
      <c r="E6" s="64" t="s">
        <v>1</v>
      </c>
      <c r="F6" s="65" t="s">
        <v>6</v>
      </c>
      <c r="G6" s="65" t="s">
        <v>41</v>
      </c>
      <c r="H6" s="97"/>
      <c r="I6" s="88" t="s">
        <v>21</v>
      </c>
      <c r="J6" s="64" t="s">
        <v>8</v>
      </c>
      <c r="K6" s="91"/>
    </row>
    <row r="7" spans="1:11" ht="15" customHeight="1">
      <c r="A7" s="71"/>
      <c r="B7" s="74"/>
      <c r="C7" s="89"/>
      <c r="D7" s="89"/>
      <c r="E7" s="64"/>
      <c r="F7" s="66"/>
      <c r="G7" s="66"/>
      <c r="H7" s="98"/>
      <c r="I7" s="89"/>
      <c r="J7" s="64"/>
      <c r="K7" s="91"/>
    </row>
    <row r="8" spans="1:11" ht="24" customHeight="1">
      <c r="A8" s="71"/>
      <c r="B8" s="74"/>
      <c r="C8" s="4" t="s">
        <v>9</v>
      </c>
      <c r="D8" s="5" t="s">
        <v>5</v>
      </c>
      <c r="E8" s="4" t="s">
        <v>2</v>
      </c>
      <c r="F8" s="6" t="s">
        <v>10</v>
      </c>
      <c r="G8" s="81" t="s">
        <v>13</v>
      </c>
      <c r="H8" s="82"/>
      <c r="I8" s="7" t="s">
        <v>5</v>
      </c>
      <c r="J8" s="4" t="s">
        <v>10</v>
      </c>
      <c r="K8" s="4" t="s">
        <v>10</v>
      </c>
    </row>
    <row r="9" spans="1:11" ht="19.5" customHeight="1" thickBot="1">
      <c r="A9" s="72"/>
      <c r="B9" s="75"/>
      <c r="C9" s="8" t="s">
        <v>14</v>
      </c>
      <c r="D9" s="8" t="s">
        <v>15</v>
      </c>
      <c r="E9" s="8" t="s">
        <v>16</v>
      </c>
      <c r="F9" s="9" t="s">
        <v>44</v>
      </c>
      <c r="G9" s="83" t="s">
        <v>17</v>
      </c>
      <c r="H9" s="84"/>
      <c r="I9" s="8" t="s">
        <v>18</v>
      </c>
      <c r="J9" s="8" t="s">
        <v>19</v>
      </c>
      <c r="K9" s="10" t="s">
        <v>20</v>
      </c>
    </row>
    <row r="10" spans="1:16" ht="24.75" customHeight="1">
      <c r="A10" s="99">
        <v>1</v>
      </c>
      <c r="B10" s="101" t="s">
        <v>27</v>
      </c>
      <c r="C10" s="103">
        <v>84</v>
      </c>
      <c r="D10" s="105"/>
      <c r="E10" s="86">
        <v>100</v>
      </c>
      <c r="F10" s="95">
        <f>12*ROUNDDOWN(C10*D10*((185-E10)/100),2)</f>
        <v>0</v>
      </c>
      <c r="G10" s="33" t="s">
        <v>26</v>
      </c>
      <c r="H10" s="27">
        <v>91320</v>
      </c>
      <c r="I10" s="15"/>
      <c r="J10" s="61">
        <f aca="true" t="shared" si="0" ref="J10:J39">ROUNDDOWN(H10*I10,2)</f>
        <v>0</v>
      </c>
      <c r="K10" s="79">
        <f>ROUNDDOWN(F10+J10+J11,2)</f>
        <v>0</v>
      </c>
      <c r="P10" s="32"/>
    </row>
    <row r="11" spans="1:16" ht="24.75" customHeight="1">
      <c r="A11" s="100"/>
      <c r="B11" s="102"/>
      <c r="C11" s="104"/>
      <c r="D11" s="106"/>
      <c r="E11" s="87"/>
      <c r="F11" s="96"/>
      <c r="G11" s="34" t="s">
        <v>42</v>
      </c>
      <c r="H11" s="28">
        <v>210222</v>
      </c>
      <c r="I11" s="16"/>
      <c r="J11" s="19">
        <f t="shared" si="0"/>
        <v>0</v>
      </c>
      <c r="K11" s="80"/>
      <c r="P11" s="32"/>
    </row>
    <row r="12" spans="1:16" ht="24.75" customHeight="1">
      <c r="A12" s="100">
        <v>2</v>
      </c>
      <c r="B12" s="113" t="s">
        <v>28</v>
      </c>
      <c r="C12" s="107">
        <v>13</v>
      </c>
      <c r="D12" s="106"/>
      <c r="E12" s="111">
        <v>100</v>
      </c>
      <c r="F12" s="96">
        <f>12*ROUNDDOWN(C12*D12*((185-E12)/100),2)</f>
        <v>0</v>
      </c>
      <c r="G12" s="35" t="s">
        <v>26</v>
      </c>
      <c r="H12" s="29">
        <v>18</v>
      </c>
      <c r="I12" s="18"/>
      <c r="J12" s="18">
        <f t="shared" si="0"/>
        <v>0</v>
      </c>
      <c r="K12" s="79">
        <f>ROUNDDOWN(F12+J12+J13,2)</f>
        <v>0</v>
      </c>
      <c r="P12" s="32"/>
    </row>
    <row r="13" spans="1:16" ht="24.75" customHeight="1">
      <c r="A13" s="100"/>
      <c r="B13" s="102"/>
      <c r="C13" s="108"/>
      <c r="D13" s="106"/>
      <c r="E13" s="112"/>
      <c r="F13" s="96"/>
      <c r="G13" s="36" t="s">
        <v>42</v>
      </c>
      <c r="H13" s="30">
        <v>108</v>
      </c>
      <c r="I13" s="21"/>
      <c r="J13" s="19">
        <f t="shared" si="0"/>
        <v>0</v>
      </c>
      <c r="K13" s="80"/>
      <c r="P13" s="32"/>
    </row>
    <row r="14" spans="1:16" ht="24.75" customHeight="1">
      <c r="A14" s="99">
        <v>3</v>
      </c>
      <c r="B14" s="117" t="s">
        <v>29</v>
      </c>
      <c r="C14" s="107">
        <v>75</v>
      </c>
      <c r="D14" s="109"/>
      <c r="E14" s="111">
        <v>100</v>
      </c>
      <c r="F14" s="96">
        <f>12*ROUNDDOWN(C14*D14*((185-E14)/100),2)</f>
        <v>0</v>
      </c>
      <c r="G14" s="35" t="s">
        <v>26</v>
      </c>
      <c r="H14" s="31">
        <v>94206</v>
      </c>
      <c r="I14" s="20"/>
      <c r="J14" s="18">
        <f t="shared" si="0"/>
        <v>0</v>
      </c>
      <c r="K14" s="79">
        <f>ROUNDDOWN(F14+J14+J15,2)</f>
        <v>0</v>
      </c>
      <c r="P14" s="32"/>
    </row>
    <row r="15" spans="1:16" ht="24.75" customHeight="1">
      <c r="A15" s="100"/>
      <c r="B15" s="118"/>
      <c r="C15" s="108"/>
      <c r="D15" s="110"/>
      <c r="E15" s="112"/>
      <c r="F15" s="96"/>
      <c r="G15" s="36" t="s">
        <v>42</v>
      </c>
      <c r="H15" s="30">
        <v>294059</v>
      </c>
      <c r="I15" s="17"/>
      <c r="J15" s="19">
        <f t="shared" si="0"/>
        <v>0</v>
      </c>
      <c r="K15" s="80"/>
      <c r="P15" s="32"/>
    </row>
    <row r="16" spans="1:16" ht="24.75" customHeight="1">
      <c r="A16" s="100">
        <v>4</v>
      </c>
      <c r="B16" s="113" t="s">
        <v>30</v>
      </c>
      <c r="C16" s="107">
        <v>114</v>
      </c>
      <c r="D16" s="114"/>
      <c r="E16" s="115">
        <v>100</v>
      </c>
      <c r="F16" s="96">
        <f>12*ROUNDDOWN(C16*D16*((185-E16)/100),2)</f>
        <v>0</v>
      </c>
      <c r="G16" s="35" t="s">
        <v>26</v>
      </c>
      <c r="H16" s="31">
        <v>38682</v>
      </c>
      <c r="I16" s="18"/>
      <c r="J16" s="18">
        <f t="shared" si="0"/>
        <v>0</v>
      </c>
      <c r="K16" s="79">
        <f>ROUNDDOWN(F16+J16+J17,2)</f>
        <v>0</v>
      </c>
      <c r="P16" s="32"/>
    </row>
    <row r="17" spans="1:16" ht="24.75" customHeight="1">
      <c r="A17" s="100"/>
      <c r="B17" s="102"/>
      <c r="C17" s="108"/>
      <c r="D17" s="110"/>
      <c r="E17" s="116"/>
      <c r="F17" s="96"/>
      <c r="G17" s="36" t="s">
        <v>42</v>
      </c>
      <c r="H17" s="28">
        <v>87746</v>
      </c>
      <c r="I17" s="21"/>
      <c r="J17" s="19">
        <f t="shared" si="0"/>
        <v>0</v>
      </c>
      <c r="K17" s="80"/>
      <c r="P17" s="32"/>
    </row>
    <row r="18" spans="1:16" ht="24.75" customHeight="1">
      <c r="A18" s="100">
        <v>5</v>
      </c>
      <c r="B18" s="119" t="s">
        <v>31</v>
      </c>
      <c r="C18" s="107">
        <v>245</v>
      </c>
      <c r="D18" s="106"/>
      <c r="E18" s="87">
        <v>100</v>
      </c>
      <c r="F18" s="96">
        <f>12*ROUNDDOWN(C18*D18*((185-E18)/100),2)</f>
        <v>0</v>
      </c>
      <c r="G18" s="35" t="s">
        <v>26</v>
      </c>
      <c r="H18" s="29">
        <v>124548</v>
      </c>
      <c r="I18" s="20"/>
      <c r="J18" s="18">
        <f t="shared" si="0"/>
        <v>0</v>
      </c>
      <c r="K18" s="79">
        <f>ROUNDDOWN(F18+J18+J19,2)</f>
        <v>0</v>
      </c>
      <c r="P18" s="32"/>
    </row>
    <row r="19" spans="1:16" ht="24.75" customHeight="1">
      <c r="A19" s="100"/>
      <c r="B19" s="120"/>
      <c r="C19" s="108"/>
      <c r="D19" s="106"/>
      <c r="E19" s="87"/>
      <c r="F19" s="96"/>
      <c r="G19" s="36" t="s">
        <v>42</v>
      </c>
      <c r="H19" s="30">
        <v>301748</v>
      </c>
      <c r="I19" s="17"/>
      <c r="J19" s="19">
        <f t="shared" si="0"/>
        <v>0</v>
      </c>
      <c r="K19" s="80"/>
      <c r="P19" s="32"/>
    </row>
    <row r="20" spans="1:16" ht="24.75" customHeight="1">
      <c r="A20" s="100">
        <v>6</v>
      </c>
      <c r="B20" s="119" t="s">
        <v>32</v>
      </c>
      <c r="C20" s="107">
        <v>101</v>
      </c>
      <c r="D20" s="109"/>
      <c r="E20" s="87">
        <v>100</v>
      </c>
      <c r="F20" s="96">
        <f>12*ROUNDDOWN(C20*D20*((185-E20)/100),2)</f>
        <v>0</v>
      </c>
      <c r="G20" s="35" t="s">
        <v>26</v>
      </c>
      <c r="H20" s="29">
        <v>49596</v>
      </c>
      <c r="I20" s="20"/>
      <c r="J20" s="18">
        <f t="shared" si="0"/>
        <v>0</v>
      </c>
      <c r="K20" s="79">
        <f>ROUNDDOWN(F20+J20+J21,2)</f>
        <v>0</v>
      </c>
      <c r="P20" s="32"/>
    </row>
    <row r="21" spans="1:16" ht="24.75" customHeight="1">
      <c r="A21" s="100"/>
      <c r="B21" s="120"/>
      <c r="C21" s="108"/>
      <c r="D21" s="110"/>
      <c r="E21" s="87"/>
      <c r="F21" s="96"/>
      <c r="G21" s="36" t="s">
        <v>42</v>
      </c>
      <c r="H21" s="30">
        <v>142647</v>
      </c>
      <c r="I21" s="17"/>
      <c r="J21" s="19">
        <f t="shared" si="0"/>
        <v>0</v>
      </c>
      <c r="K21" s="80"/>
      <c r="P21" s="32"/>
    </row>
    <row r="22" spans="1:16" ht="24.75" customHeight="1">
      <c r="A22" s="100">
        <v>7</v>
      </c>
      <c r="B22" s="119" t="s">
        <v>33</v>
      </c>
      <c r="C22" s="107">
        <v>135</v>
      </c>
      <c r="D22" s="106"/>
      <c r="E22" s="87">
        <v>100</v>
      </c>
      <c r="F22" s="96">
        <f>12*ROUNDDOWN(C22*D22*((185-E22)/100),2)</f>
        <v>0</v>
      </c>
      <c r="G22" s="35" t="s">
        <v>26</v>
      </c>
      <c r="H22" s="29">
        <v>91812</v>
      </c>
      <c r="I22" s="20"/>
      <c r="J22" s="18">
        <f t="shared" si="0"/>
        <v>0</v>
      </c>
      <c r="K22" s="79">
        <f>ROUNDDOWN(F22+J22+J23,2)</f>
        <v>0</v>
      </c>
      <c r="P22" s="32"/>
    </row>
    <row r="23" spans="1:16" ht="24.75" customHeight="1">
      <c r="A23" s="100"/>
      <c r="B23" s="120"/>
      <c r="C23" s="108"/>
      <c r="D23" s="106"/>
      <c r="E23" s="87"/>
      <c r="F23" s="96"/>
      <c r="G23" s="36" t="s">
        <v>42</v>
      </c>
      <c r="H23" s="30">
        <v>264797</v>
      </c>
      <c r="I23" s="17"/>
      <c r="J23" s="19">
        <f t="shared" si="0"/>
        <v>0</v>
      </c>
      <c r="K23" s="80"/>
      <c r="P23" s="32"/>
    </row>
    <row r="24" spans="1:16" ht="24.75" customHeight="1">
      <c r="A24" s="100">
        <v>8</v>
      </c>
      <c r="B24" s="113" t="s">
        <v>34</v>
      </c>
      <c r="C24" s="107">
        <v>67</v>
      </c>
      <c r="D24" s="109"/>
      <c r="E24" s="87">
        <v>100</v>
      </c>
      <c r="F24" s="96">
        <f>12*ROUNDDOWN(C24*D24*((185-E24)/100),2)</f>
        <v>0</v>
      </c>
      <c r="G24" s="35" t="s">
        <v>26</v>
      </c>
      <c r="H24" s="29">
        <v>45348</v>
      </c>
      <c r="I24" s="20"/>
      <c r="J24" s="18">
        <f t="shared" si="0"/>
        <v>0</v>
      </c>
      <c r="K24" s="79">
        <f>ROUNDDOWN(F24+J24+J25,2)</f>
        <v>0</v>
      </c>
      <c r="P24" s="32"/>
    </row>
    <row r="25" spans="1:16" ht="24.75" customHeight="1">
      <c r="A25" s="100"/>
      <c r="B25" s="102"/>
      <c r="C25" s="108"/>
      <c r="D25" s="110"/>
      <c r="E25" s="87"/>
      <c r="F25" s="96"/>
      <c r="G25" s="36" t="s">
        <v>42</v>
      </c>
      <c r="H25" s="30">
        <v>133097</v>
      </c>
      <c r="I25" s="17"/>
      <c r="J25" s="19">
        <f t="shared" si="0"/>
        <v>0</v>
      </c>
      <c r="K25" s="80"/>
      <c r="P25" s="32"/>
    </row>
    <row r="26" spans="1:16" ht="24.75" customHeight="1">
      <c r="A26" s="100">
        <v>9</v>
      </c>
      <c r="B26" s="113" t="s">
        <v>35</v>
      </c>
      <c r="C26" s="107">
        <v>64</v>
      </c>
      <c r="D26" s="106"/>
      <c r="E26" s="87">
        <v>100</v>
      </c>
      <c r="F26" s="96">
        <f>12*ROUNDDOWN(C26*D26*((185-E26)/100),2)</f>
        <v>0</v>
      </c>
      <c r="G26" s="35" t="s">
        <v>26</v>
      </c>
      <c r="H26" s="29">
        <v>26382</v>
      </c>
      <c r="I26" s="18"/>
      <c r="J26" s="18">
        <f t="shared" si="0"/>
        <v>0</v>
      </c>
      <c r="K26" s="79">
        <f>ROUNDDOWN(F26+J26+J27,2)</f>
        <v>0</v>
      </c>
      <c r="P26" s="32"/>
    </row>
    <row r="27" spans="1:16" ht="24.75" customHeight="1">
      <c r="A27" s="100"/>
      <c r="B27" s="102"/>
      <c r="C27" s="108"/>
      <c r="D27" s="106"/>
      <c r="E27" s="87"/>
      <c r="F27" s="96"/>
      <c r="G27" s="36" t="s">
        <v>42</v>
      </c>
      <c r="H27" s="30">
        <v>69248</v>
      </c>
      <c r="I27" s="21"/>
      <c r="J27" s="19">
        <f t="shared" si="0"/>
        <v>0</v>
      </c>
      <c r="K27" s="80"/>
      <c r="P27" s="32"/>
    </row>
    <row r="28" spans="1:16" ht="24.75" customHeight="1">
      <c r="A28" s="121">
        <v>10</v>
      </c>
      <c r="B28" s="113" t="s">
        <v>36</v>
      </c>
      <c r="C28" s="107">
        <v>137</v>
      </c>
      <c r="D28" s="106"/>
      <c r="E28" s="87">
        <v>100</v>
      </c>
      <c r="F28" s="96">
        <f>12*ROUNDDOWN(C28*D28*((185-E28)/100),2)</f>
        <v>0</v>
      </c>
      <c r="G28" s="35" t="s">
        <v>26</v>
      </c>
      <c r="H28" s="29">
        <v>9456</v>
      </c>
      <c r="I28" s="18"/>
      <c r="J28" s="18">
        <f t="shared" si="0"/>
        <v>0</v>
      </c>
      <c r="K28" s="79">
        <f>ROUNDDOWN(F28+J28+J29,2)</f>
        <v>0</v>
      </c>
      <c r="P28" s="32"/>
    </row>
    <row r="29" spans="1:16" ht="24.75" customHeight="1">
      <c r="A29" s="121"/>
      <c r="B29" s="102"/>
      <c r="C29" s="108"/>
      <c r="D29" s="106"/>
      <c r="E29" s="87"/>
      <c r="F29" s="96"/>
      <c r="G29" s="36" t="s">
        <v>42</v>
      </c>
      <c r="H29" s="30">
        <v>18648</v>
      </c>
      <c r="I29" s="21"/>
      <c r="J29" s="19">
        <f t="shared" si="0"/>
        <v>0</v>
      </c>
      <c r="K29" s="80"/>
      <c r="P29" s="32"/>
    </row>
    <row r="30" spans="1:16" ht="24.75" customHeight="1">
      <c r="A30" s="100">
        <v>11</v>
      </c>
      <c r="B30" s="113" t="s">
        <v>37</v>
      </c>
      <c r="C30" s="107">
        <v>37</v>
      </c>
      <c r="D30" s="109"/>
      <c r="E30" s="87">
        <v>100</v>
      </c>
      <c r="F30" s="96">
        <f>12*ROUNDDOWN(C30*D30*((185-E30)/100),2)</f>
        <v>0</v>
      </c>
      <c r="G30" s="35" t="s">
        <v>26</v>
      </c>
      <c r="H30" s="29">
        <v>15906</v>
      </c>
      <c r="I30" s="18"/>
      <c r="J30" s="18">
        <f t="shared" si="0"/>
        <v>0</v>
      </c>
      <c r="K30" s="79">
        <f>ROUNDDOWN(F30+J30+J31,2)</f>
        <v>0</v>
      </c>
      <c r="P30" s="32"/>
    </row>
    <row r="31" spans="1:16" ht="24.75" customHeight="1">
      <c r="A31" s="100"/>
      <c r="B31" s="102"/>
      <c r="C31" s="108"/>
      <c r="D31" s="110"/>
      <c r="E31" s="87"/>
      <c r="F31" s="96"/>
      <c r="G31" s="36" t="s">
        <v>42</v>
      </c>
      <c r="H31" s="30">
        <v>44239</v>
      </c>
      <c r="I31" s="21"/>
      <c r="J31" s="19">
        <f t="shared" si="0"/>
        <v>0</v>
      </c>
      <c r="K31" s="80"/>
      <c r="P31" s="32"/>
    </row>
    <row r="32" spans="1:16" ht="24.75" customHeight="1">
      <c r="A32" s="121">
        <v>12</v>
      </c>
      <c r="B32" s="113" t="s">
        <v>38</v>
      </c>
      <c r="C32" s="107">
        <v>41</v>
      </c>
      <c r="D32" s="109"/>
      <c r="E32" s="87">
        <v>100</v>
      </c>
      <c r="F32" s="96">
        <f>12*ROUNDDOWN(C32*D32*((185-E32)/100),2)</f>
        <v>0</v>
      </c>
      <c r="G32" s="35" t="s">
        <v>26</v>
      </c>
      <c r="H32" s="29">
        <v>35802</v>
      </c>
      <c r="I32" s="20"/>
      <c r="J32" s="18">
        <f t="shared" si="0"/>
        <v>0</v>
      </c>
      <c r="K32" s="79">
        <f>ROUNDDOWN(F32+J32+J33,2)</f>
        <v>0</v>
      </c>
      <c r="P32" s="32"/>
    </row>
    <row r="33" spans="1:16" ht="24.75" customHeight="1">
      <c r="A33" s="121"/>
      <c r="B33" s="102"/>
      <c r="C33" s="108"/>
      <c r="D33" s="110"/>
      <c r="E33" s="87"/>
      <c r="F33" s="96"/>
      <c r="G33" s="36" t="s">
        <v>42</v>
      </c>
      <c r="H33" s="30">
        <v>108665</v>
      </c>
      <c r="I33" s="17"/>
      <c r="J33" s="19">
        <f t="shared" si="0"/>
        <v>0</v>
      </c>
      <c r="K33" s="80"/>
      <c r="P33" s="32"/>
    </row>
    <row r="34" spans="1:16" ht="24.75" customHeight="1">
      <c r="A34" s="100">
        <v>13</v>
      </c>
      <c r="B34" s="122" t="s">
        <v>39</v>
      </c>
      <c r="C34" s="107">
        <v>32</v>
      </c>
      <c r="D34" s="106"/>
      <c r="E34" s="87">
        <v>100</v>
      </c>
      <c r="F34" s="96">
        <f>12*ROUNDDOWN(C34*D34*((185-E34)/100),2)</f>
        <v>0</v>
      </c>
      <c r="G34" s="35" t="s">
        <v>26</v>
      </c>
      <c r="H34" s="29">
        <v>51060</v>
      </c>
      <c r="I34" s="20"/>
      <c r="J34" s="18">
        <f t="shared" si="0"/>
        <v>0</v>
      </c>
      <c r="K34" s="79">
        <f>ROUNDDOWN(F34+J34+J35,2)</f>
        <v>0</v>
      </c>
      <c r="P34" s="32"/>
    </row>
    <row r="35" spans="1:16" ht="24.75" customHeight="1">
      <c r="A35" s="100"/>
      <c r="B35" s="123"/>
      <c r="C35" s="108"/>
      <c r="D35" s="106"/>
      <c r="E35" s="87"/>
      <c r="F35" s="96"/>
      <c r="G35" s="36" t="s">
        <v>42</v>
      </c>
      <c r="H35" s="30">
        <v>137529</v>
      </c>
      <c r="I35" s="17"/>
      <c r="J35" s="19">
        <f t="shared" si="0"/>
        <v>0</v>
      </c>
      <c r="K35" s="80"/>
      <c r="P35" s="32"/>
    </row>
    <row r="36" spans="1:16" ht="24.75" customHeight="1">
      <c r="A36" s="134">
        <v>14</v>
      </c>
      <c r="B36" s="137" t="s">
        <v>55</v>
      </c>
      <c r="C36" s="107">
        <v>81</v>
      </c>
      <c r="D36" s="109"/>
      <c r="E36" s="126">
        <v>100</v>
      </c>
      <c r="F36" s="128">
        <f>12*ROUNDDOWN(C36*D36*((185-E36)/100),2)</f>
        <v>0</v>
      </c>
      <c r="G36" s="53" t="s">
        <v>53</v>
      </c>
      <c r="H36" s="56">
        <v>2154</v>
      </c>
      <c r="I36" s="18"/>
      <c r="J36" s="18">
        <f t="shared" si="0"/>
        <v>0</v>
      </c>
      <c r="K36" s="131">
        <f>ROUNDDOWN(F36+J36+J37+J38+J39,2)</f>
        <v>0</v>
      </c>
      <c r="P36" s="32"/>
    </row>
    <row r="37" spans="1:18" ht="24.75" customHeight="1">
      <c r="A37" s="135"/>
      <c r="B37" s="138"/>
      <c r="C37" s="140"/>
      <c r="D37" s="114"/>
      <c r="E37" s="115"/>
      <c r="F37" s="129"/>
      <c r="G37" s="54" t="s">
        <v>54</v>
      </c>
      <c r="H37" s="57">
        <v>13422</v>
      </c>
      <c r="I37" s="58"/>
      <c r="J37" s="58">
        <f t="shared" si="0"/>
        <v>0</v>
      </c>
      <c r="K37" s="132"/>
      <c r="P37" s="32"/>
      <c r="Q37" s="23"/>
      <c r="R37" s="52"/>
    </row>
    <row r="38" spans="1:18" ht="24.75" customHeight="1">
      <c r="A38" s="135"/>
      <c r="B38" s="138"/>
      <c r="C38" s="140">
        <v>0</v>
      </c>
      <c r="D38" s="114"/>
      <c r="E38" s="115"/>
      <c r="F38" s="129"/>
      <c r="G38" s="54" t="s">
        <v>51</v>
      </c>
      <c r="H38" s="57">
        <v>33244</v>
      </c>
      <c r="I38" s="58"/>
      <c r="J38" s="58">
        <f t="shared" si="0"/>
        <v>0</v>
      </c>
      <c r="K38" s="132"/>
      <c r="P38" s="32"/>
      <c r="Q38" s="23"/>
      <c r="R38" s="52"/>
    </row>
    <row r="39" spans="1:18" ht="24.75" customHeight="1" thickBot="1">
      <c r="A39" s="136"/>
      <c r="B39" s="139"/>
      <c r="C39" s="141"/>
      <c r="D39" s="142"/>
      <c r="E39" s="127"/>
      <c r="F39" s="130"/>
      <c r="G39" s="55" t="s">
        <v>52</v>
      </c>
      <c r="H39" s="59">
        <v>190193</v>
      </c>
      <c r="I39" s="60"/>
      <c r="J39" s="58">
        <f t="shared" si="0"/>
        <v>0</v>
      </c>
      <c r="K39" s="133"/>
      <c r="P39" s="32"/>
      <c r="Q39" s="23"/>
      <c r="R39" s="52"/>
    </row>
    <row r="40" spans="1:17" s="13" customFormat="1" ht="24" customHeight="1" thickBot="1">
      <c r="A40" s="92" t="s">
        <v>24</v>
      </c>
      <c r="B40" s="94"/>
      <c r="C40" s="37">
        <v>1226</v>
      </c>
      <c r="D40" s="38"/>
      <c r="E40" s="39"/>
      <c r="F40" s="40">
        <f>SUM(F10:F39)</f>
        <v>0</v>
      </c>
      <c r="G40" s="41"/>
      <c r="H40" s="42">
        <v>2725902</v>
      </c>
      <c r="I40" s="43"/>
      <c r="J40" s="44">
        <f>SUM(J10:J39)</f>
        <v>0</v>
      </c>
      <c r="K40" s="45">
        <f>SUM(K10:K39)</f>
        <v>0</v>
      </c>
      <c r="L40" s="13" t="s">
        <v>45</v>
      </c>
      <c r="M40" s="11"/>
      <c r="N40" s="11"/>
      <c r="O40" s="11"/>
      <c r="P40" s="46"/>
      <c r="Q40" s="47"/>
    </row>
    <row r="41" spans="3:16" ht="27" customHeight="1" thickBot="1">
      <c r="C41" s="3"/>
      <c r="D41" s="12"/>
      <c r="E41" s="3"/>
      <c r="F41" s="12"/>
      <c r="G41" s="3"/>
      <c r="H41" s="12"/>
      <c r="I41" s="12"/>
      <c r="J41" s="12"/>
      <c r="K41" s="12"/>
      <c r="P41" s="32"/>
    </row>
    <row r="42" spans="2:17" ht="27" customHeight="1" thickBot="1">
      <c r="B42" s="124" t="s">
        <v>43</v>
      </c>
      <c r="C42" s="124"/>
      <c r="D42" s="124"/>
      <c r="E42" s="124"/>
      <c r="F42" s="124"/>
      <c r="G42" s="124"/>
      <c r="I42" s="1" t="s">
        <v>46</v>
      </c>
      <c r="J42" s="13" t="s">
        <v>11</v>
      </c>
      <c r="K42" s="24">
        <f>ROUNDDOWN(K40,0)</f>
        <v>0</v>
      </c>
      <c r="L42" s="11" t="s">
        <v>47</v>
      </c>
      <c r="P42" s="32"/>
      <c r="Q42" s="48"/>
    </row>
    <row r="43" spans="2:16" ht="27" customHeight="1" thickBot="1">
      <c r="B43" s="124"/>
      <c r="C43" s="124"/>
      <c r="D43" s="124"/>
      <c r="E43" s="124"/>
      <c r="F43" s="124"/>
      <c r="G43" s="124"/>
      <c r="K43" s="25"/>
      <c r="M43" s="32"/>
      <c r="N43" s="32"/>
      <c r="O43" s="32"/>
      <c r="P43" s="32"/>
    </row>
    <row r="44" spans="2:18" ht="27" customHeight="1" thickBot="1">
      <c r="B44" s="124"/>
      <c r="C44" s="124"/>
      <c r="D44" s="124"/>
      <c r="E44" s="124"/>
      <c r="F44" s="124"/>
      <c r="G44" s="124"/>
      <c r="H44" s="14" t="s">
        <v>25</v>
      </c>
      <c r="I44" s="1" t="s">
        <v>12</v>
      </c>
      <c r="J44" s="13" t="s">
        <v>57</v>
      </c>
      <c r="K44" s="26">
        <f>ROUNDUP(K42*100/110,0)</f>
        <v>0</v>
      </c>
      <c r="L44" s="11" t="s">
        <v>48</v>
      </c>
      <c r="M44" s="32"/>
      <c r="N44" s="32"/>
      <c r="O44" s="32"/>
      <c r="P44" s="32"/>
      <c r="Q44" s="125"/>
      <c r="R44" s="125"/>
    </row>
    <row r="45" spans="2:16" ht="27" customHeight="1">
      <c r="B45" s="124"/>
      <c r="C45" s="124"/>
      <c r="D45" s="124"/>
      <c r="E45" s="124"/>
      <c r="F45" s="124"/>
      <c r="G45" s="124"/>
      <c r="H45" s="13"/>
      <c r="J45" s="13" t="s">
        <v>56</v>
      </c>
      <c r="M45" s="32"/>
      <c r="N45" s="32"/>
      <c r="O45" s="32"/>
      <c r="P45" s="32"/>
    </row>
    <row r="51" ht="18.75">
      <c r="H51" s="62"/>
    </row>
  </sheetData>
  <sheetProtection password="EB77" sheet="1"/>
  <protectedRanges>
    <protectedRange sqref="I10:I39" name="範囲2"/>
    <protectedRange sqref="D10:D39" name="範囲1"/>
  </protectedRanges>
  <mergeCells count="120">
    <mergeCell ref="B42:G45"/>
    <mergeCell ref="Q44:R44"/>
    <mergeCell ref="E36:E39"/>
    <mergeCell ref="F36:F39"/>
    <mergeCell ref="K36:K39"/>
    <mergeCell ref="A40:B40"/>
    <mergeCell ref="A36:A39"/>
    <mergeCell ref="B36:B39"/>
    <mergeCell ref="C36:C39"/>
    <mergeCell ref="D36:D39"/>
    <mergeCell ref="K32:K33"/>
    <mergeCell ref="A30:A31"/>
    <mergeCell ref="B30:B31"/>
    <mergeCell ref="K34:K35"/>
    <mergeCell ref="A34:A35"/>
    <mergeCell ref="B34:B35"/>
    <mergeCell ref="C34:C35"/>
    <mergeCell ref="D34:D35"/>
    <mergeCell ref="E34:E35"/>
    <mergeCell ref="F34:F35"/>
    <mergeCell ref="A32:A33"/>
    <mergeCell ref="B32:B33"/>
    <mergeCell ref="C32:C33"/>
    <mergeCell ref="D32:D33"/>
    <mergeCell ref="E32:E33"/>
    <mergeCell ref="F32:F33"/>
    <mergeCell ref="A28:A29"/>
    <mergeCell ref="B28:B29"/>
    <mergeCell ref="C28:C29"/>
    <mergeCell ref="D28:D29"/>
    <mergeCell ref="E28:E29"/>
    <mergeCell ref="K30:K31"/>
    <mergeCell ref="C30:C31"/>
    <mergeCell ref="D30:D31"/>
    <mergeCell ref="E30:E31"/>
    <mergeCell ref="F30:F31"/>
    <mergeCell ref="B22:B23"/>
    <mergeCell ref="F28:F29"/>
    <mergeCell ref="C22:C23"/>
    <mergeCell ref="D22:D23"/>
    <mergeCell ref="E22:E23"/>
    <mergeCell ref="F22:F23"/>
    <mergeCell ref="F24:F25"/>
    <mergeCell ref="K24:K25"/>
    <mergeCell ref="A22:A23"/>
    <mergeCell ref="K28:K29"/>
    <mergeCell ref="A26:A27"/>
    <mergeCell ref="B26:B27"/>
    <mergeCell ref="C26:C27"/>
    <mergeCell ref="D26:D27"/>
    <mergeCell ref="E26:E27"/>
    <mergeCell ref="F26:F27"/>
    <mergeCell ref="K26:K27"/>
    <mergeCell ref="B20:B21"/>
    <mergeCell ref="C20:C21"/>
    <mergeCell ref="D20:D21"/>
    <mergeCell ref="E20:E21"/>
    <mergeCell ref="K22:K23"/>
    <mergeCell ref="A24:A25"/>
    <mergeCell ref="B24:B25"/>
    <mergeCell ref="C24:C25"/>
    <mergeCell ref="D24:D25"/>
    <mergeCell ref="E24:E25"/>
    <mergeCell ref="F20:F21"/>
    <mergeCell ref="K20:K21"/>
    <mergeCell ref="A18:A19"/>
    <mergeCell ref="B18:B19"/>
    <mergeCell ref="C18:C19"/>
    <mergeCell ref="D18:D19"/>
    <mergeCell ref="E18:E19"/>
    <mergeCell ref="F18:F19"/>
    <mergeCell ref="K18:K19"/>
    <mergeCell ref="A20:A21"/>
    <mergeCell ref="K14:K15"/>
    <mergeCell ref="A16:A17"/>
    <mergeCell ref="B16:B17"/>
    <mergeCell ref="C16:C17"/>
    <mergeCell ref="D16:D17"/>
    <mergeCell ref="E16:E17"/>
    <mergeCell ref="F16:F17"/>
    <mergeCell ref="K16:K17"/>
    <mergeCell ref="A14:A15"/>
    <mergeCell ref="B14:B15"/>
    <mergeCell ref="C14:C15"/>
    <mergeCell ref="D14:D15"/>
    <mergeCell ref="E14:E15"/>
    <mergeCell ref="F14:F15"/>
    <mergeCell ref="A12:A13"/>
    <mergeCell ref="B12:B13"/>
    <mergeCell ref="C12:C13"/>
    <mergeCell ref="D12:D13"/>
    <mergeCell ref="E12:E13"/>
    <mergeCell ref="F12:F13"/>
    <mergeCell ref="A10:A11"/>
    <mergeCell ref="B10:B11"/>
    <mergeCell ref="C10:C11"/>
    <mergeCell ref="D10:D11"/>
    <mergeCell ref="C6:C7"/>
    <mergeCell ref="D6:D7"/>
    <mergeCell ref="E10:E11"/>
    <mergeCell ref="I6:I7"/>
    <mergeCell ref="K5:K7"/>
    <mergeCell ref="G5:J5"/>
    <mergeCell ref="F10:F11"/>
    <mergeCell ref="G6:H7"/>
    <mergeCell ref="K12:K13"/>
    <mergeCell ref="J6:J7"/>
    <mergeCell ref="G8:H8"/>
    <mergeCell ref="G9:H9"/>
    <mergeCell ref="K10:K11"/>
    <mergeCell ref="H1:L4"/>
    <mergeCell ref="A1:F1"/>
    <mergeCell ref="E6:E7"/>
    <mergeCell ref="F6:F7"/>
    <mergeCell ref="A2:F2"/>
    <mergeCell ref="A3:F3"/>
    <mergeCell ref="A4:F4"/>
    <mergeCell ref="A5:A9"/>
    <mergeCell ref="B5:B9"/>
    <mergeCell ref="C5:F5"/>
  </mergeCells>
  <printOptions horizontalCentered="1" verticalCentered="1"/>
  <pageMargins left="0.7874015748031497" right="0.7874015748031497" top="0.7874015748031497" bottom="0" header="0.1968503937007874" footer="0.1968503937007874"/>
  <pageSetup fitToWidth="0" fitToHeight="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C10012</dc:creator>
  <cp:keywords/>
  <dc:description/>
  <cp:lastModifiedBy>SGC20058</cp:lastModifiedBy>
  <cp:lastPrinted>2019-08-14T01:43:30Z</cp:lastPrinted>
  <dcterms:created xsi:type="dcterms:W3CDTF">2015-07-10T10:28:27Z</dcterms:created>
  <dcterms:modified xsi:type="dcterms:W3CDTF">2020-08-07T04:09:21Z</dcterms:modified>
  <cp:category/>
  <cp:version/>
  <cp:contentType/>
  <cp:contentStatus/>
</cp:coreProperties>
</file>