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10" windowWidth="19440" windowHeight="7875" tabRatio="826" activeTab="0"/>
  </bookViews>
  <sheets>
    <sheet name="別紙6-1" sheetId="1" r:id="rId1"/>
    <sheet name="別紙6-2" sheetId="2" r:id="rId2"/>
  </sheets>
  <externalReferences>
    <externalReference r:id="rId5"/>
    <externalReference r:id="rId6"/>
  </externalReferences>
  <definedNames>
    <definedName name="_xlnm.Print_Area" localSheetId="0">'別紙6-1'!$A$1:$L$45</definedName>
    <definedName name="_xlnm.Print_Area" localSheetId="1">'別紙6-2'!$A$1:$L$45</definedName>
    <definedName name="使用電力調整率" localSheetId="0">'[2]（九州電力）２７年１０月～２８年９月度予想金額'!#REF!</definedName>
    <definedName name="使用電力調整率" localSheetId="1">'[2]（九州電力）２７年１０月～２８年９月度予想金額'!#REF!</definedName>
    <definedName name="使用電力調整率">'[1]（九州電力）２７年１０月～２８年９月度予想金額'!#REF!</definedName>
  </definedNames>
  <calcPr fullCalcOnLoad="1"/>
</workbook>
</file>

<file path=xl/sharedStrings.xml><?xml version="1.0" encoding="utf-8"?>
<sst xmlns="http://schemas.openxmlformats.org/spreadsheetml/2006/main" count="172" uniqueCount="61">
  <si>
    <t>基本料金</t>
  </si>
  <si>
    <t>力率</t>
  </si>
  <si>
    <t>（％）</t>
  </si>
  <si>
    <t>施設名称</t>
  </si>
  <si>
    <t>単価　　　　　　　　　　　　　　　　　　　　（円/ｋW・月）</t>
  </si>
  <si>
    <t>※小数点以下　　　　　　　　　　　　第2位迄記入</t>
  </si>
  <si>
    <t>基本料金（円）</t>
  </si>
  <si>
    <t>従量料金</t>
  </si>
  <si>
    <t>従量料金（円）</t>
  </si>
  <si>
    <t>（ｋＷ）</t>
  </si>
  <si>
    <t>※小数点以下第３位切捨て</t>
  </si>
  <si>
    <t>　小数点以下切捨て</t>
  </si>
  <si>
    <t>税抜き金額</t>
  </si>
  <si>
    <t>（ｋWh)</t>
  </si>
  <si>
    <t>a</t>
  </si>
  <si>
    <t>b</t>
  </si>
  <si>
    <t>ｃ</t>
  </si>
  <si>
    <t>e</t>
  </si>
  <si>
    <t>f</t>
  </si>
  <si>
    <t>ｈ=e×f</t>
  </si>
  <si>
    <t>i=d+ｈ</t>
  </si>
  <si>
    <t>単価　　　                 　　　　　（円/ｋWｈ）</t>
  </si>
  <si>
    <t>No.</t>
  </si>
  <si>
    <t>総　　　計　　　                   　　　　　　（円）</t>
  </si>
  <si>
    <t>総計</t>
  </si>
  <si>
    <t>入札予定額</t>
  </si>
  <si>
    <t>夏季</t>
  </si>
  <si>
    <t>久留米市企業局</t>
  </si>
  <si>
    <t>南部浄化ｾﾝﾀｰ
消化ｶﾞｽ発電</t>
  </si>
  <si>
    <t>田主丸浄化ｾﾝﾀｰ</t>
  </si>
  <si>
    <t>長門石中継ﾎﾟﾝﾌﾟ場</t>
  </si>
  <si>
    <t>櫛原中継ﾎﾟﾝﾌﾟ場</t>
  </si>
  <si>
    <t>宮ﾉ陣中継ﾎﾟﾝﾌﾟ場</t>
  </si>
  <si>
    <t>合川中継ﾎﾟﾝﾌﾟ場</t>
  </si>
  <si>
    <t>北野中継ﾎﾟﾝﾌﾟ場</t>
  </si>
  <si>
    <t>上津中継ﾎﾟﾝﾌﾟ場</t>
  </si>
  <si>
    <t>篠山排水ﾎﾟﾝﾌﾟ場</t>
  </si>
  <si>
    <t>三潴中継ポンプ場</t>
  </si>
  <si>
    <t>清掃津福工場</t>
  </si>
  <si>
    <t>柴刈浄化センター</t>
  </si>
  <si>
    <t>予定
契約電力</t>
  </si>
  <si>
    <t>予定使用電力量</t>
  </si>
  <si>
    <t>その他季</t>
  </si>
  <si>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(燃料費調整額、再生可能エネルギーについては、発電促進賦課金地域を管轄する一般電気事業者が定める特定規模需要標準供給条件等により別途支払います。)</t>
  </si>
  <si>
    <t>d=a×b((185-c)/100)×12</t>
  </si>
  <si>
    <t>・・・①</t>
  </si>
  <si>
    <t>税込み金額</t>
  </si>
  <si>
    <t>・・・②</t>
  </si>
  <si>
    <t>・・・③</t>
  </si>
  <si>
    <t xml:space="preserve">　住　所
　商　号
代表者名　　　　　　　　　　　　　　　　　　　　　　　印
</t>
  </si>
  <si>
    <t>【入札内訳書】</t>
  </si>
  <si>
    <t>昼間・他季</t>
  </si>
  <si>
    <t>夜間</t>
  </si>
  <si>
    <t>ピーク</t>
  </si>
  <si>
    <t>昼間・夏季</t>
  </si>
  <si>
    <t>藤山配水地</t>
  </si>
  <si>
    <t>（１円未満切り上げ）</t>
  </si>
  <si>
    <t>令和元年度久留米市企業局庁舎外１３施設電力需給</t>
  </si>
  <si>
    <t>（令和２年１月～令和２年１２月期間中の予定使用電力量)</t>
  </si>
  <si>
    <t>　②×100/110=</t>
  </si>
  <si>
    <t>　②×100/110=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</si>
</sst>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0000"/>
    <numFmt numFmtId="180" formatCode="00"/>
    <numFmt numFmtId="181" formatCode="mmm\-yyyy"/>
    <numFmt numFmtId="182" formatCode="&quot;Yes&quot;;&quot;Yes&quot;;&quot;No&quot;"/>
    <numFmt numFmtId="183" formatCode="&quot;True&quot;;&quot;True&quot;;&quot;False&quot;"/>
    <numFmt numFmtId="184" formatCode="&quot;On&quot;;&quot;On&quot;;&quot;Off&quot;"/>
    <numFmt numFmtId="185" formatCode="0_);[Red]\(0\)"/>
    <numFmt numFmtId="186" formatCode="&quot;¥&quot;#,##0_);[Red]\(&quot;¥&quot;#,##0\)"/>
    <numFmt numFmtId="187" formatCode="#,##0;[Red]#,##0"/>
    <numFmt numFmtId="188" formatCode="#,##0_ ;[Red]\-#,##0\ "/>
    <numFmt numFmtId="189" formatCode="#,##0.0;[Red]\-#,##0.0"/>
    <numFmt numFmtId="190" formatCode="#,##0.000;[Red]\-#,##0.000"/>
    <numFmt numFmtId="191" formatCode="#,##0.0000;[Red]\-#,##0.0000"/>
    <numFmt numFmtId="192" formatCode="#,##0.00000;[Red]\-#,##0.00000"/>
    <numFmt numFmtId="193" formatCode="m/d;@"/>
    <numFmt numFmtId="194" formatCode="#,##0.0_ "/>
    <numFmt numFmtId="195" formatCode="#,##0.00_ "/>
    <numFmt numFmtId="196" formatCode="#,##0.0_);[Red]\(#,##0.0\)"/>
    <numFmt numFmtId="197" formatCode="#,##0.00_);[Red]\(#,##0.00\)"/>
    <numFmt numFmtId="198" formatCode="[&lt;=999]000;[&lt;=9999]000\-00;000\-0000"/>
    <numFmt numFmtId="199" formatCode="\300000000000"/>
    <numFmt numFmtId="200" formatCode="#,##0.000_ "/>
    <numFmt numFmtId="201" formatCode="#,##0&quot;円&quot;"/>
    <numFmt numFmtId="202" formatCode="#,##0.00&quot;円&quot;"/>
    <numFmt numFmtId="203" formatCode="#,##0&quot;ｋＷ&quot;"/>
    <numFmt numFmtId="204" formatCode="#,##0.0&quot;円&quot;"/>
    <numFmt numFmtId="205" formatCode="0.00_ "/>
    <numFmt numFmtId="206" formatCode="#,##0.0_ ;[Red]\-#,##0.0\ "/>
    <numFmt numFmtId="207" formatCode="0.0%"/>
    <numFmt numFmtId="208" formatCode="\(\4\)"/>
    <numFmt numFmtId="209" formatCode="#,##0.00_ ;[Red]\-#,##0.00\ "/>
    <numFmt numFmtId="210" formatCode="0.0_ "/>
    <numFmt numFmtId="211" formatCode="0.000%"/>
    <numFmt numFmtId="212" formatCode="#,##0.0000000000_ ;[Red]\-#,##0.0000000000\ "/>
    <numFmt numFmtId="213" formatCode="#,##0.000000000_ ;[Red]\-#,##0.000000000\ "/>
    <numFmt numFmtId="214" formatCode="#,##0.00000000_ ;[Red]\-#,##0.00000000\ "/>
    <numFmt numFmtId="215" formatCode="#,##0.0000000_ ;[Red]\-#,##0.0000000\ "/>
    <numFmt numFmtId="216" formatCode="#,##0.000000_ ;[Red]\-#,##0.000000\ "/>
    <numFmt numFmtId="217" formatCode="[$€-2]\ #,##0.00_);[Red]\([$€-2]\ #,##0.00\)"/>
    <numFmt numFmtId="218" formatCode="0.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2"/>
      <name val="ＭＳ Ｐ明朝"/>
      <family val="1"/>
    </font>
    <font>
      <b/>
      <sz val="14"/>
      <name val="ＭＳ Ｐゴシック"/>
      <family val="3"/>
    </font>
    <font>
      <b/>
      <sz val="10"/>
      <name val="ＭＳ Ｐゴシック"/>
      <family val="3"/>
    </font>
    <font>
      <sz val="14"/>
      <name val="ＭＳ Ｐゴシック"/>
      <family val="3"/>
    </font>
    <font>
      <b/>
      <sz val="16"/>
      <name val="ＭＳ Ｐゴシック"/>
      <family val="3"/>
    </font>
    <font>
      <b/>
      <sz val="12"/>
      <name val="ＭＳ Ｐゴシック"/>
      <family val="3"/>
    </font>
    <font>
      <b/>
      <sz val="18"/>
      <name val="ＭＳ Ｐゴシック"/>
      <family val="3"/>
    </font>
    <font>
      <b/>
      <sz val="20"/>
      <name val="ＭＳ Ｐゴシック"/>
      <family val="3"/>
    </font>
    <font>
      <b/>
      <sz val="9"/>
      <name val="ＭＳ Ｐゴシック"/>
      <family val="3"/>
    </font>
    <font>
      <sz val="16"/>
      <name val="ＭＳ Ｐゴシック"/>
      <family val="3"/>
    </font>
    <font>
      <b/>
      <sz val="28"/>
      <name val="ＭＳ Ｐ明朝"/>
      <family val="1"/>
    </font>
    <font>
      <b/>
      <sz val="20"/>
      <name val="ＭＳ Ｐ明朝"/>
      <family val="1"/>
    </font>
    <font>
      <b/>
      <sz val="24"/>
      <name val="ＭＳ Ｐゴシック"/>
      <family val="3"/>
    </font>
    <font>
      <b/>
      <sz val="2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color indexed="63"/>
      </top>
      <bottom style="thin"/>
    </border>
    <border>
      <left style="medium"/>
      <right>
        <color indexed="63"/>
      </right>
      <top>
        <color indexed="63"/>
      </top>
      <bottom style="thin"/>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medium"/>
      <right style="medium"/>
      <top style="medium"/>
      <bottom>
        <color indexed="63"/>
      </bottom>
    </border>
    <border>
      <left style="medium"/>
      <right style="medium"/>
      <top style="hair"/>
      <bottom>
        <color indexed="63"/>
      </bottom>
    </border>
    <border>
      <left style="medium"/>
      <right style="medium"/>
      <top style="hair"/>
      <bottom style="thin"/>
    </border>
    <border>
      <left style="medium"/>
      <right style="medium"/>
      <top style="thin"/>
      <bottom style="hair"/>
    </border>
    <border>
      <left style="medium"/>
      <right style="medium"/>
      <top>
        <color indexed="63"/>
      </top>
      <bottom>
        <color indexed="63"/>
      </bottom>
    </border>
    <border>
      <left style="medium"/>
      <right style="medium"/>
      <top style="medium"/>
      <bottom style="medium"/>
    </border>
    <border>
      <left style="hair"/>
      <right style="medium"/>
      <top style="medium"/>
      <bottom>
        <color indexed="63"/>
      </bottom>
    </border>
    <border>
      <left style="hair"/>
      <right style="medium"/>
      <top style="hair"/>
      <bottom>
        <color indexed="63"/>
      </bottom>
    </border>
    <border>
      <left style="hair"/>
      <right style="medium"/>
      <top style="thin"/>
      <bottom>
        <color indexed="63"/>
      </bottom>
    </border>
    <border>
      <left style="hair"/>
      <right style="medium"/>
      <top style="hair"/>
      <bottom style="thin"/>
    </border>
    <border>
      <left style="hair"/>
      <right style="medium"/>
      <top>
        <color indexed="63"/>
      </top>
      <bottom>
        <color indexed="63"/>
      </bottom>
    </border>
    <border>
      <left>
        <color indexed="63"/>
      </left>
      <right>
        <color indexed="63"/>
      </right>
      <top style="medium"/>
      <bottom>
        <color indexed="63"/>
      </bottom>
    </border>
    <border>
      <left>
        <color indexed="63"/>
      </left>
      <right>
        <color indexed="63"/>
      </right>
      <top style="hair"/>
      <bottom>
        <color indexed="63"/>
      </bottom>
    </border>
    <border>
      <left style="medium"/>
      <right style="hair"/>
      <top style="thin"/>
      <bottom>
        <color indexed="63"/>
      </bottom>
    </border>
    <border>
      <left style="medium"/>
      <right style="hair"/>
      <top style="hair"/>
      <bottom style="thin"/>
    </border>
    <border>
      <left style="medium"/>
      <right>
        <color indexed="63"/>
      </right>
      <top style="medium"/>
      <bottom style="medium"/>
    </border>
    <border>
      <left style="hair"/>
      <right style="medium"/>
      <top style="medium"/>
      <bottom style="medium"/>
    </border>
    <border>
      <left>
        <color indexed="63"/>
      </left>
      <right style="medium"/>
      <top style="medium"/>
      <bottom style="medium"/>
    </border>
    <border>
      <left>
        <color indexed="63"/>
      </left>
      <right>
        <color indexed="63"/>
      </right>
      <top style="hair"/>
      <bottom style="hair"/>
    </border>
    <border>
      <left>
        <color indexed="63"/>
      </left>
      <right>
        <color indexed="63"/>
      </right>
      <top>
        <color indexed="63"/>
      </top>
      <bottom style="medium"/>
    </border>
    <border>
      <left style="hair"/>
      <right style="medium"/>
      <top style="thin"/>
      <bottom style="hair"/>
    </border>
    <border>
      <left style="hair"/>
      <right style="medium"/>
      <top style="hair"/>
      <bottom style="hair"/>
    </border>
    <border>
      <left style="medium"/>
      <right style="medium"/>
      <top style="hair"/>
      <bottom style="hair"/>
    </border>
    <border>
      <left style="hair"/>
      <right style="medium"/>
      <top style="hair"/>
      <bottom style="medium"/>
    </border>
    <border>
      <left style="medium"/>
      <right style="medium"/>
      <top style="hair"/>
      <bottom style="medium"/>
    </border>
    <border>
      <left style="medium"/>
      <right style="medium"/>
      <top>
        <color indexed="63"/>
      </top>
      <bottom style="hair"/>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thin"/>
      <right style="medium"/>
      <top style="medium"/>
      <bottom>
        <color indexed="63"/>
      </bottom>
    </border>
    <border>
      <left style="medium"/>
      <right style="medium"/>
      <top style="medium"/>
      <bottom style="thin"/>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style="medium"/>
      <bottom style="thin"/>
    </border>
    <border>
      <left style="medium"/>
      <right style="thin"/>
      <top style="medium"/>
      <bottom style="thin"/>
    </border>
    <border>
      <left style="medium"/>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161">
    <xf numFmtId="0" fontId="0" fillId="0" borderId="0" xfId="0" applyAlignment="1">
      <alignment/>
    </xf>
    <xf numFmtId="0" fontId="29" fillId="0" borderId="0" xfId="61" applyFont="1" applyAlignment="1">
      <alignment horizontal="center" vertical="center"/>
      <protection/>
    </xf>
    <xf numFmtId="0" fontId="1" fillId="0" borderId="0" xfId="61" applyFont="1" applyAlignment="1">
      <alignment horizontal="center" vertical="center"/>
      <protection/>
    </xf>
    <xf numFmtId="38" fontId="1" fillId="0" borderId="0" xfId="49" applyFont="1" applyAlignment="1">
      <alignment horizontal="center" vertical="center"/>
    </xf>
    <xf numFmtId="0" fontId="1" fillId="0" borderId="10" xfId="61" applyFont="1" applyBorder="1" applyAlignment="1">
      <alignment horizontal="center" vertical="center" shrinkToFit="1"/>
      <protection/>
    </xf>
    <xf numFmtId="0" fontId="26" fillId="0" borderId="10" xfId="61" applyFont="1" applyBorder="1" applyAlignment="1">
      <alignment horizontal="center" vertical="center" wrapText="1" shrinkToFit="1"/>
      <protection/>
    </xf>
    <xf numFmtId="0" fontId="1" fillId="0" borderId="11" xfId="61" applyFont="1" applyBorder="1" applyAlignment="1">
      <alignment horizontal="center" vertical="center" shrinkToFit="1"/>
      <protection/>
    </xf>
    <xf numFmtId="0" fontId="32" fillId="0" borderId="10" xfId="61" applyFont="1" applyBorder="1" applyAlignment="1">
      <alignment horizontal="center" vertical="center" wrapText="1" shrinkToFit="1"/>
      <protection/>
    </xf>
    <xf numFmtId="0" fontId="1" fillId="0" borderId="12" xfId="61" applyFont="1" applyBorder="1" applyAlignment="1">
      <alignment horizontal="center" vertical="center" shrinkToFit="1"/>
      <protection/>
    </xf>
    <xf numFmtId="0" fontId="1" fillId="0" borderId="13" xfId="61" applyFont="1" applyBorder="1" applyAlignment="1">
      <alignment horizontal="center" vertical="center" shrinkToFit="1"/>
      <protection/>
    </xf>
    <xf numFmtId="0" fontId="1" fillId="0" borderId="14" xfId="61" applyFont="1" applyBorder="1" applyAlignment="1">
      <alignment horizontal="center" vertical="center" shrinkToFit="1"/>
      <protection/>
    </xf>
    <xf numFmtId="0" fontId="1" fillId="0" borderId="0" xfId="61" applyFont="1" applyAlignment="1">
      <alignment vertical="center"/>
      <protection/>
    </xf>
    <xf numFmtId="38" fontId="1" fillId="0" borderId="0" xfId="49" applyFont="1" applyAlignment="1">
      <alignment vertical="center"/>
    </xf>
    <xf numFmtId="0" fontId="29" fillId="0" borderId="0" xfId="61" applyFont="1" applyAlignment="1">
      <alignment vertical="center"/>
      <protection/>
    </xf>
    <xf numFmtId="0" fontId="26" fillId="0" borderId="0" xfId="61" applyFont="1" applyAlignment="1">
      <alignment horizontal="center" vertical="center"/>
      <protection/>
    </xf>
    <xf numFmtId="0" fontId="26" fillId="0" borderId="0" xfId="61" applyFont="1" applyAlignment="1">
      <alignment horizontal="left" vertical="center"/>
      <protection/>
    </xf>
    <xf numFmtId="0" fontId="26" fillId="0" borderId="0" xfId="61" applyFont="1" applyAlignment="1">
      <alignment vertical="center"/>
      <protection/>
    </xf>
    <xf numFmtId="0" fontId="29" fillId="0" borderId="0" xfId="61" applyFont="1" applyAlignment="1">
      <alignment horizontal="right" vertical="center"/>
      <protection/>
    </xf>
    <xf numFmtId="40" fontId="27" fillId="0" borderId="15" xfId="49" applyNumberFormat="1" applyFont="1" applyBorder="1" applyAlignment="1">
      <alignment vertical="center" shrinkToFit="1"/>
    </xf>
    <xf numFmtId="40" fontId="27" fillId="0" borderId="16" xfId="49" applyNumberFormat="1" applyFont="1" applyBorder="1" applyAlignment="1">
      <alignment vertical="center" shrinkToFit="1"/>
    </xf>
    <xf numFmtId="40" fontId="27" fillId="0" borderId="17" xfId="49" applyNumberFormat="1" applyFont="1" applyBorder="1" applyAlignment="1">
      <alignment vertical="center" shrinkToFit="1"/>
    </xf>
    <xf numFmtId="40" fontId="27" fillId="0" borderId="18" xfId="49" applyNumberFormat="1" applyFont="1" applyBorder="1" applyAlignment="1">
      <alignment vertical="center" shrinkToFit="1"/>
    </xf>
    <xf numFmtId="40" fontId="27" fillId="0" borderId="10" xfId="49" applyNumberFormat="1" applyFont="1" applyBorder="1" applyAlignment="1">
      <alignment vertical="center" shrinkToFit="1"/>
    </xf>
    <xf numFmtId="40" fontId="27" fillId="0" borderId="12" xfId="49" applyNumberFormat="1" applyFont="1" applyBorder="1" applyAlignment="1">
      <alignment vertical="center" shrinkToFit="1"/>
    </xf>
    <xf numFmtId="40" fontId="27" fillId="0" borderId="19" xfId="49" applyNumberFormat="1" applyFont="1" applyBorder="1" applyAlignment="1">
      <alignment vertical="center" shrinkToFit="1"/>
    </xf>
    <xf numFmtId="0" fontId="24" fillId="0" borderId="0" xfId="0" applyFont="1" applyFill="1" applyAlignment="1">
      <alignment vertical="center" shrinkToFit="1"/>
    </xf>
    <xf numFmtId="177" fontId="1" fillId="0" borderId="0" xfId="61" applyNumberFormat="1" applyFont="1" applyAlignment="1">
      <alignment vertical="center"/>
      <protection/>
    </xf>
    <xf numFmtId="38" fontId="30" fillId="23" borderId="20" xfId="61" applyNumberFormat="1" applyFont="1" applyFill="1" applyBorder="1" applyAlignment="1">
      <alignment vertical="center"/>
      <protection/>
    </xf>
    <xf numFmtId="0" fontId="28" fillId="0" borderId="0" xfId="61" applyFont="1" applyAlignment="1">
      <alignment vertical="center"/>
      <protection/>
    </xf>
    <xf numFmtId="38" fontId="30" fillId="23" borderId="20" xfId="49" applyNumberFormat="1" applyFont="1" applyFill="1" applyBorder="1" applyAlignment="1">
      <alignment vertical="center"/>
    </xf>
    <xf numFmtId="38" fontId="27" fillId="23" borderId="21" xfId="49" applyFont="1" applyFill="1" applyBorder="1" applyAlignment="1" applyProtection="1">
      <alignment vertical="center"/>
      <protection/>
    </xf>
    <xf numFmtId="38" fontId="27" fillId="23" borderId="22" xfId="49" applyFont="1" applyFill="1" applyBorder="1" applyAlignment="1" applyProtection="1">
      <alignment vertical="center"/>
      <protection/>
    </xf>
    <xf numFmtId="38" fontId="27" fillId="23" borderId="23" xfId="49" applyFont="1" applyFill="1" applyBorder="1" applyAlignment="1" applyProtection="1">
      <alignment vertical="center"/>
      <protection/>
    </xf>
    <xf numFmtId="38" fontId="27" fillId="23" borderId="24" xfId="49" applyFont="1" applyFill="1" applyBorder="1" applyAlignment="1" applyProtection="1">
      <alignment vertical="center"/>
      <protection/>
    </xf>
    <xf numFmtId="38" fontId="27" fillId="23" borderId="25" xfId="49" applyFont="1" applyFill="1" applyBorder="1" applyAlignment="1" applyProtection="1">
      <alignment vertical="center"/>
      <protection/>
    </xf>
    <xf numFmtId="0" fontId="34" fillId="0" borderId="0" xfId="0" applyFont="1" applyFill="1" applyAlignment="1">
      <alignment shrinkToFit="1"/>
    </xf>
    <xf numFmtId="176" fontId="35" fillId="0" borderId="0" xfId="0" applyNumberFormat="1" applyFont="1" applyFill="1" applyBorder="1" applyAlignment="1">
      <alignment vertical="center" wrapText="1" shrinkToFit="1"/>
    </xf>
    <xf numFmtId="38" fontId="30" fillId="0" borderId="0" xfId="49" applyFont="1" applyAlignment="1">
      <alignment vertical="center"/>
    </xf>
    <xf numFmtId="40" fontId="0" fillId="23" borderId="26" xfId="49" applyNumberFormat="1" applyFont="1" applyFill="1" applyBorder="1" applyAlignment="1">
      <alignment horizontal="center" vertical="center" shrinkToFit="1"/>
    </xf>
    <xf numFmtId="40" fontId="0" fillId="23" borderId="27" xfId="49" applyNumberFormat="1" applyFont="1" applyFill="1" applyBorder="1" applyAlignment="1">
      <alignment horizontal="center" vertical="center" shrinkToFit="1"/>
    </xf>
    <xf numFmtId="40" fontId="0" fillId="23" borderId="28" xfId="49" applyNumberFormat="1" applyFont="1" applyFill="1" applyBorder="1" applyAlignment="1">
      <alignment horizontal="center" vertical="center" shrinkToFit="1"/>
    </xf>
    <xf numFmtId="40" fontId="0" fillId="23" borderId="29" xfId="49" applyNumberFormat="1" applyFont="1" applyFill="1" applyBorder="1" applyAlignment="1">
      <alignment horizontal="center" vertical="center" shrinkToFit="1"/>
    </xf>
    <xf numFmtId="38" fontId="25" fillId="23" borderId="20" xfId="49" applyFont="1" applyFill="1" applyBorder="1" applyAlignment="1">
      <alignment horizontal="center" vertical="center" shrinkToFit="1"/>
    </xf>
    <xf numFmtId="38" fontId="25" fillId="0" borderId="20" xfId="49" applyFont="1" applyBorder="1" applyAlignment="1">
      <alignment vertical="center" shrinkToFit="1"/>
    </xf>
    <xf numFmtId="38" fontId="25" fillId="0" borderId="20" xfId="49" applyFont="1" applyBorder="1" applyAlignment="1">
      <alignment horizontal="center" vertical="center" shrinkToFit="1"/>
    </xf>
    <xf numFmtId="40" fontId="28" fillId="0" borderId="30" xfId="49" applyNumberFormat="1" applyFont="1" applyBorder="1" applyAlignment="1">
      <alignment vertical="center" shrinkToFit="1"/>
    </xf>
    <xf numFmtId="40" fontId="28" fillId="23" borderId="30" xfId="49" applyNumberFormat="1" applyFont="1" applyFill="1" applyBorder="1" applyAlignment="1">
      <alignment horizontal="center" vertical="center" shrinkToFit="1"/>
    </xf>
    <xf numFmtId="38" fontId="28" fillId="23" borderId="31" xfId="49" applyFont="1" applyFill="1" applyBorder="1" applyAlignment="1">
      <alignment vertical="center" shrinkToFit="1"/>
    </xf>
    <xf numFmtId="38" fontId="28" fillId="0" borderId="20" xfId="49" applyFont="1" applyBorder="1" applyAlignment="1">
      <alignment vertical="center" shrinkToFit="1"/>
    </xf>
    <xf numFmtId="40" fontId="28" fillId="0" borderId="20" xfId="49" applyNumberFormat="1" applyFont="1" applyBorder="1" applyAlignment="1">
      <alignment vertical="center" shrinkToFit="1"/>
    </xf>
    <xf numFmtId="40" fontId="28" fillId="23" borderId="32" xfId="49" applyNumberFormat="1" applyFont="1" applyFill="1" applyBorder="1" applyAlignment="1">
      <alignment vertical="center" shrinkToFit="1"/>
    </xf>
    <xf numFmtId="38" fontId="30" fillId="24" borderId="0" xfId="49" applyFont="1" applyFill="1" applyAlignment="1">
      <alignment vertical="center"/>
    </xf>
    <xf numFmtId="177" fontId="29" fillId="0" borderId="0" xfId="61" applyNumberFormat="1" applyFont="1" applyAlignment="1">
      <alignment vertical="center"/>
      <protection/>
    </xf>
    <xf numFmtId="0" fontId="1" fillId="0" borderId="0" xfId="0" applyFont="1" applyAlignment="1">
      <alignment vertical="center"/>
    </xf>
    <xf numFmtId="0" fontId="34" fillId="0" borderId="0" xfId="0" applyFont="1" applyFill="1" applyAlignment="1">
      <alignment horizontal="left" shrinkToFit="1"/>
    </xf>
    <xf numFmtId="176" fontId="35" fillId="0" borderId="0" xfId="0" applyNumberFormat="1" applyFont="1" applyFill="1" applyBorder="1" applyAlignment="1">
      <alignment horizontal="left" vertical="center" wrapText="1" shrinkToFit="1"/>
    </xf>
    <xf numFmtId="0" fontId="31" fillId="0" borderId="0" xfId="61" applyFont="1" applyAlignment="1">
      <alignment horizontal="left" vertical="center"/>
      <protection/>
    </xf>
    <xf numFmtId="38" fontId="26" fillId="23" borderId="0" xfId="49" applyNumberFormat="1" applyFont="1" applyFill="1" applyBorder="1" applyAlignment="1">
      <alignment vertical="center"/>
    </xf>
    <xf numFmtId="40" fontId="0" fillId="23" borderId="0" xfId="49" applyNumberFormat="1" applyFont="1" applyFill="1" applyBorder="1" applyAlignment="1">
      <alignment horizontal="center" vertical="center" shrinkToFit="1"/>
    </xf>
    <xf numFmtId="40" fontId="0" fillId="23" borderId="33" xfId="49" applyNumberFormat="1" applyFont="1" applyFill="1" applyBorder="1" applyAlignment="1">
      <alignment horizontal="center" vertical="center" shrinkToFit="1"/>
    </xf>
    <xf numFmtId="40" fontId="0" fillId="23" borderId="34" xfId="49" applyNumberFormat="1" applyFont="1" applyFill="1" applyBorder="1" applyAlignment="1">
      <alignment horizontal="center" vertical="center" shrinkToFit="1"/>
    </xf>
    <xf numFmtId="38" fontId="27" fillId="23" borderId="35" xfId="49" applyFont="1" applyFill="1" applyBorder="1" applyAlignment="1" applyProtection="1">
      <alignment vertical="center"/>
      <protection/>
    </xf>
    <xf numFmtId="38" fontId="27" fillId="23" borderId="36" xfId="49" applyFont="1" applyFill="1" applyBorder="1" applyAlignment="1" applyProtection="1">
      <alignment vertical="center"/>
      <protection/>
    </xf>
    <xf numFmtId="40" fontId="27" fillId="0" borderId="37" xfId="49" applyNumberFormat="1" applyFont="1" applyBorder="1" applyAlignment="1">
      <alignment vertical="center" shrinkToFit="1"/>
    </xf>
    <xf numFmtId="38" fontId="27" fillId="23" borderId="38" xfId="49" applyFont="1" applyFill="1" applyBorder="1" applyAlignment="1" applyProtection="1">
      <alignment vertical="center"/>
      <protection/>
    </xf>
    <xf numFmtId="40" fontId="27" fillId="0" borderId="39" xfId="49" applyNumberFormat="1" applyFont="1" applyBorder="1" applyAlignment="1">
      <alignment vertical="center" shrinkToFit="1"/>
    </xf>
    <xf numFmtId="40" fontId="27" fillId="0" borderId="40" xfId="49" applyNumberFormat="1" applyFont="1" applyBorder="1" applyAlignment="1">
      <alignment vertical="center" shrinkToFit="1"/>
    </xf>
    <xf numFmtId="38" fontId="30" fillId="24" borderId="0" xfId="49" applyNumberFormat="1" applyFont="1" applyFill="1" applyAlignment="1">
      <alignment vertical="center"/>
    </xf>
    <xf numFmtId="38" fontId="28" fillId="0" borderId="0" xfId="49" applyFont="1" applyAlignment="1">
      <alignment vertical="center"/>
    </xf>
    <xf numFmtId="0" fontId="29" fillId="0" borderId="0" xfId="61" applyFont="1" applyAlignment="1">
      <alignment horizontal="left" vertical="center" wrapText="1"/>
      <protection/>
    </xf>
    <xf numFmtId="40" fontId="28" fillId="0" borderId="0" xfId="49" applyNumberFormat="1" applyFont="1" applyAlignment="1">
      <alignment horizontal="center" vertical="center"/>
    </xf>
    <xf numFmtId="38" fontId="27" fillId="0" borderId="12" xfId="49" applyFont="1" applyFill="1" applyBorder="1" applyAlignment="1">
      <alignment horizontal="center" vertical="center" shrinkToFit="1"/>
    </xf>
    <xf numFmtId="38" fontId="27" fillId="0" borderId="19" xfId="49" applyFont="1" applyFill="1" applyBorder="1" applyAlignment="1">
      <alignment horizontal="center" vertical="center" shrinkToFit="1"/>
    </xf>
    <xf numFmtId="38" fontId="27" fillId="0" borderId="41" xfId="49" applyFont="1" applyFill="1" applyBorder="1" applyAlignment="1">
      <alignment horizontal="center" vertical="center" shrinkToFit="1"/>
    </xf>
    <xf numFmtId="40" fontId="27" fillId="0" borderId="12" xfId="49" applyNumberFormat="1" applyFont="1" applyBorder="1" applyAlignment="1">
      <alignment horizontal="right" vertical="center" shrinkToFit="1"/>
    </xf>
    <xf numFmtId="40" fontId="27" fillId="0" borderId="19" xfId="49" applyNumberFormat="1" applyFont="1" applyBorder="1" applyAlignment="1">
      <alignment horizontal="right" vertical="center" shrinkToFit="1"/>
    </xf>
    <xf numFmtId="40" fontId="27" fillId="0" borderId="41" xfId="49" applyNumberFormat="1" applyFont="1" applyBorder="1" applyAlignment="1">
      <alignment horizontal="right" vertical="center" shrinkToFit="1"/>
    </xf>
    <xf numFmtId="40" fontId="27" fillId="23" borderId="12" xfId="49" applyNumberFormat="1" applyFont="1" applyFill="1" applyBorder="1" applyAlignment="1">
      <alignment horizontal="right" vertical="center" shrinkToFit="1"/>
    </xf>
    <xf numFmtId="40" fontId="27" fillId="23" borderId="19" xfId="49" applyNumberFormat="1" applyFont="1" applyFill="1" applyBorder="1" applyAlignment="1">
      <alignment horizontal="right" vertical="center" shrinkToFit="1"/>
    </xf>
    <xf numFmtId="40" fontId="27" fillId="23" borderId="41" xfId="49" applyNumberFormat="1" applyFont="1" applyFill="1" applyBorder="1" applyAlignment="1">
      <alignment horizontal="right" vertical="center" shrinkToFit="1"/>
    </xf>
    <xf numFmtId="0" fontId="25" fillId="0" borderId="30" xfId="61" applyFont="1" applyBorder="1" applyAlignment="1">
      <alignment horizontal="center" vertical="center" shrinkToFit="1"/>
      <protection/>
    </xf>
    <xf numFmtId="0" fontId="25" fillId="0" borderId="32" xfId="61" applyFont="1" applyBorder="1" applyAlignment="1">
      <alignment horizontal="center" vertical="center" shrinkToFit="1"/>
      <protection/>
    </xf>
    <xf numFmtId="0" fontId="27" fillId="0" borderId="42" xfId="61" applyFont="1" applyFill="1" applyBorder="1" applyAlignment="1">
      <alignment horizontal="center" vertical="center"/>
      <protection/>
    </xf>
    <xf numFmtId="0" fontId="27" fillId="0" borderId="43" xfId="61" applyFont="1" applyFill="1" applyBorder="1" applyAlignment="1">
      <alignment horizontal="center" vertical="center"/>
      <protection/>
    </xf>
    <xf numFmtId="0" fontId="27" fillId="0" borderId="44" xfId="61" applyFont="1" applyFill="1" applyBorder="1" applyAlignment="1">
      <alignment horizontal="center" vertical="center"/>
      <protection/>
    </xf>
    <xf numFmtId="0" fontId="33" fillId="0" borderId="45" xfId="61" applyFont="1" applyBorder="1" applyAlignment="1">
      <alignment horizontal="left" vertical="center" indent="1" shrinkToFit="1"/>
      <protection/>
    </xf>
    <xf numFmtId="0" fontId="33" fillId="0" borderId="46" xfId="61" applyFont="1" applyBorder="1" applyAlignment="1">
      <alignment horizontal="left" vertical="center" indent="1" shrinkToFit="1"/>
      <protection/>
    </xf>
    <xf numFmtId="0" fontId="33" fillId="0" borderId="47" xfId="61" applyFont="1" applyBorder="1" applyAlignment="1">
      <alignment horizontal="left" vertical="center" indent="1" shrinkToFit="1"/>
      <protection/>
    </xf>
    <xf numFmtId="38" fontId="27" fillId="23" borderId="12" xfId="49" applyFont="1" applyFill="1" applyBorder="1" applyAlignment="1">
      <alignment horizontal="center" vertical="center" shrinkToFit="1"/>
    </xf>
    <xf numFmtId="38" fontId="27" fillId="23" borderId="19" xfId="49" applyFont="1" applyFill="1" applyBorder="1" applyAlignment="1">
      <alignment horizontal="center" vertical="center" shrinkToFit="1"/>
    </xf>
    <xf numFmtId="38" fontId="27" fillId="23" borderId="41" xfId="49" applyFont="1" applyFill="1" applyBorder="1" applyAlignment="1">
      <alignment horizontal="center" vertical="center" shrinkToFit="1"/>
    </xf>
    <xf numFmtId="40" fontId="27" fillId="0" borderId="12" xfId="49" applyNumberFormat="1" applyFont="1" applyFill="1" applyBorder="1" applyAlignment="1">
      <alignment horizontal="right" vertical="center" shrinkToFit="1"/>
    </xf>
    <xf numFmtId="40" fontId="27" fillId="0" borderId="19" xfId="49" applyNumberFormat="1" applyFont="1" applyFill="1" applyBorder="1" applyAlignment="1">
      <alignment horizontal="right" vertical="center" shrinkToFit="1"/>
    </xf>
    <xf numFmtId="40" fontId="27" fillId="0" borderId="41" xfId="49" applyNumberFormat="1" applyFont="1" applyFill="1" applyBorder="1" applyAlignment="1">
      <alignment horizontal="right" vertical="center" shrinkToFit="1"/>
    </xf>
    <xf numFmtId="40" fontId="27" fillId="23" borderId="10" xfId="49" applyNumberFormat="1" applyFont="1" applyFill="1" applyBorder="1" applyAlignment="1">
      <alignment horizontal="right" vertical="center" shrinkToFit="1"/>
    </xf>
    <xf numFmtId="40" fontId="27" fillId="23" borderId="48" xfId="49" applyNumberFormat="1" applyFont="1" applyFill="1" applyBorder="1" applyAlignment="1">
      <alignment horizontal="right" vertical="center" shrinkToFit="1"/>
    </xf>
    <xf numFmtId="0" fontId="27" fillId="0" borderId="42" xfId="61" applyFont="1" applyBorder="1" applyAlignment="1">
      <alignment horizontal="center" vertical="center"/>
      <protection/>
    </xf>
    <xf numFmtId="0" fontId="27" fillId="0" borderId="49" xfId="61" applyFont="1" applyBorder="1" applyAlignment="1">
      <alignment horizontal="center" vertical="center"/>
      <protection/>
    </xf>
    <xf numFmtId="38" fontId="33" fillId="0" borderId="45" xfId="61" applyNumberFormat="1" applyFont="1" applyBorder="1" applyAlignment="1">
      <alignment horizontal="left" vertical="center" indent="1" shrinkToFit="1"/>
      <protection/>
    </xf>
    <xf numFmtId="38" fontId="33" fillId="0" borderId="50" xfId="61" applyNumberFormat="1" applyFont="1" applyBorder="1" applyAlignment="1">
      <alignment horizontal="left" vertical="center" indent="1" shrinkToFit="1"/>
      <protection/>
    </xf>
    <xf numFmtId="38" fontId="27" fillId="23" borderId="10" xfId="49" applyFont="1" applyFill="1" applyBorder="1" applyAlignment="1">
      <alignment horizontal="center" vertical="center" shrinkToFit="1"/>
    </xf>
    <xf numFmtId="40" fontId="27" fillId="0" borderId="48" xfId="49" applyNumberFormat="1" applyFont="1" applyFill="1" applyBorder="1" applyAlignment="1">
      <alignment horizontal="right" vertical="center" shrinkToFit="1"/>
    </xf>
    <xf numFmtId="38" fontId="27" fillId="0" borderId="48" xfId="49" applyFont="1" applyFill="1" applyBorder="1" applyAlignment="1">
      <alignment horizontal="center" vertical="center" shrinkToFit="1"/>
    </xf>
    <xf numFmtId="40" fontId="27" fillId="0" borderId="48" xfId="49" applyNumberFormat="1" applyFont="1" applyBorder="1" applyAlignment="1">
      <alignment horizontal="right" vertical="center" shrinkToFit="1"/>
    </xf>
    <xf numFmtId="0" fontId="27" fillId="0" borderId="49" xfId="61" applyFont="1" applyFill="1" applyBorder="1" applyAlignment="1">
      <alignment horizontal="center" vertical="center"/>
      <protection/>
    </xf>
    <xf numFmtId="40" fontId="27" fillId="0" borderId="10" xfId="49" applyNumberFormat="1" applyFont="1" applyFill="1" applyBorder="1" applyAlignment="1">
      <alignment horizontal="right" vertical="center" shrinkToFit="1"/>
    </xf>
    <xf numFmtId="38" fontId="27" fillId="0" borderId="10" xfId="49" applyFont="1" applyFill="1" applyBorder="1" applyAlignment="1">
      <alignment horizontal="center" vertical="center" shrinkToFit="1"/>
    </xf>
    <xf numFmtId="38" fontId="27" fillId="0" borderId="12" xfId="49" applyNumberFormat="1" applyFont="1" applyFill="1" applyBorder="1" applyAlignment="1">
      <alignment horizontal="center" vertical="center" shrinkToFit="1"/>
    </xf>
    <xf numFmtId="38" fontId="27" fillId="0" borderId="10" xfId="49" applyNumberFormat="1" applyFont="1" applyFill="1" applyBorder="1" applyAlignment="1">
      <alignment horizontal="center" vertical="center" shrinkToFit="1"/>
    </xf>
    <xf numFmtId="0" fontId="27" fillId="0" borderId="51" xfId="61" applyFont="1" applyBorder="1" applyAlignment="1">
      <alignment horizontal="center" vertical="center"/>
      <protection/>
    </xf>
    <xf numFmtId="38" fontId="33" fillId="0" borderId="52" xfId="61" applyNumberFormat="1" applyFont="1" applyBorder="1" applyAlignment="1">
      <alignment horizontal="left" vertical="center" indent="1" shrinkToFit="1"/>
      <protection/>
    </xf>
    <xf numFmtId="38" fontId="27" fillId="23" borderId="53" xfId="49" applyFont="1" applyFill="1" applyBorder="1" applyAlignment="1">
      <alignment horizontal="center" vertical="center" shrinkToFit="1"/>
    </xf>
    <xf numFmtId="38" fontId="27" fillId="23" borderId="48" xfId="49" applyFont="1" applyFill="1" applyBorder="1" applyAlignment="1">
      <alignment horizontal="center" vertical="center" shrinkToFit="1"/>
    </xf>
    <xf numFmtId="40" fontId="27" fillId="0" borderId="53" xfId="49" applyNumberFormat="1" applyFont="1" applyFill="1" applyBorder="1" applyAlignment="1">
      <alignment horizontal="right" vertical="center" shrinkToFit="1"/>
    </xf>
    <xf numFmtId="0" fontId="1" fillId="0" borderId="15" xfId="61" applyFont="1" applyBorder="1" applyAlignment="1">
      <alignment horizontal="center" vertical="center" wrapText="1" shrinkToFit="1"/>
      <protection/>
    </xf>
    <xf numFmtId="0" fontId="1" fillId="0" borderId="19" xfId="61" applyFont="1" applyBorder="1" applyAlignment="1">
      <alignment horizontal="center" vertical="center" wrapText="1" shrinkToFit="1"/>
      <protection/>
    </xf>
    <xf numFmtId="38" fontId="27" fillId="0" borderId="53" xfId="49" applyFont="1" applyFill="1" applyBorder="1" applyAlignment="1">
      <alignment horizontal="center" vertical="center" shrinkToFit="1"/>
    </xf>
    <xf numFmtId="0" fontId="29" fillId="0" borderId="15" xfId="61" applyFont="1" applyBorder="1" applyAlignment="1">
      <alignment horizontal="center" vertical="center" wrapText="1" shrinkToFit="1"/>
      <protection/>
    </xf>
    <xf numFmtId="0" fontId="29" fillId="0" borderId="19" xfId="61" applyFont="1" applyBorder="1" applyAlignment="1">
      <alignment horizontal="center" vertical="center" wrapText="1" shrinkToFit="1"/>
      <protection/>
    </xf>
    <xf numFmtId="0" fontId="25" fillId="0" borderId="54" xfId="61" applyFont="1" applyBorder="1" applyAlignment="1">
      <alignment horizontal="center" vertical="center" shrinkToFit="1"/>
      <protection/>
    </xf>
    <xf numFmtId="40" fontId="27" fillId="0" borderId="53" xfId="49" applyNumberFormat="1" applyFont="1" applyBorder="1" applyAlignment="1">
      <alignment horizontal="right" vertical="center" shrinkToFit="1"/>
    </xf>
    <xf numFmtId="0" fontId="1" fillId="0" borderId="55" xfId="61" applyFont="1" applyBorder="1" applyAlignment="1">
      <alignment horizontal="center" vertical="center" shrinkToFit="1"/>
      <protection/>
    </xf>
    <xf numFmtId="0" fontId="1" fillId="0" borderId="56" xfId="61" applyFont="1" applyBorder="1" applyAlignment="1">
      <alignment horizontal="center" vertical="center" shrinkToFit="1"/>
      <protection/>
    </xf>
    <xf numFmtId="0" fontId="1" fillId="0" borderId="57" xfId="61" applyFont="1" applyBorder="1" applyAlignment="1">
      <alignment horizontal="center" vertical="center" shrinkToFit="1"/>
      <protection/>
    </xf>
    <xf numFmtId="0" fontId="1" fillId="0" borderId="58" xfId="61" applyFont="1" applyBorder="1" applyAlignment="1">
      <alignment horizontal="center" vertical="center" shrinkToFit="1"/>
      <protection/>
    </xf>
    <xf numFmtId="0" fontId="1" fillId="0" borderId="19" xfId="61" applyFont="1" applyBorder="1" applyAlignment="1">
      <alignment horizontal="center" vertical="center" shrinkToFit="1"/>
      <protection/>
    </xf>
    <xf numFmtId="0" fontId="1" fillId="0" borderId="11" xfId="61" applyFont="1" applyBorder="1" applyAlignment="1">
      <alignment horizontal="center" vertical="center" shrinkToFit="1"/>
      <protection/>
    </xf>
    <xf numFmtId="0" fontId="1" fillId="0" borderId="59" xfId="61" applyFont="1" applyBorder="1" applyAlignment="1">
      <alignment horizontal="center" vertical="center" shrinkToFit="1"/>
      <protection/>
    </xf>
    <xf numFmtId="0" fontId="1" fillId="0" borderId="60" xfId="61" applyFont="1" applyBorder="1" applyAlignment="1">
      <alignment horizontal="center" vertical="center" shrinkToFit="1"/>
      <protection/>
    </xf>
    <xf numFmtId="0" fontId="1" fillId="0" borderId="14" xfId="61" applyFont="1" applyBorder="1" applyAlignment="1">
      <alignment horizontal="center" vertical="center" shrinkToFit="1"/>
      <protection/>
    </xf>
    <xf numFmtId="0" fontId="35" fillId="0" borderId="0" xfId="0" applyFont="1" applyFill="1" applyAlignment="1">
      <alignment horizontal="left" wrapText="1" shrinkToFit="1"/>
    </xf>
    <xf numFmtId="0" fontId="36" fillId="0" borderId="0" xfId="61" applyFont="1" applyAlignment="1">
      <alignment horizontal="left" vertical="center"/>
      <protection/>
    </xf>
    <xf numFmtId="0" fontId="34" fillId="0" borderId="0" xfId="0" applyFont="1" applyFill="1" applyAlignment="1">
      <alignment horizontal="center" shrinkToFit="1"/>
    </xf>
    <xf numFmtId="176" fontId="35" fillId="0" borderId="0" xfId="0" applyNumberFormat="1" applyFont="1" applyFill="1" applyBorder="1" applyAlignment="1">
      <alignment horizontal="center" vertical="center" wrapText="1" shrinkToFit="1"/>
    </xf>
    <xf numFmtId="0" fontId="31" fillId="0" borderId="0" xfId="61" applyFont="1" applyAlignment="1">
      <alignment horizontal="center" vertical="center"/>
      <protection/>
    </xf>
    <xf numFmtId="0" fontId="25" fillId="0" borderId="51" xfId="61" applyFont="1" applyBorder="1" applyAlignment="1">
      <alignment horizontal="center" vertical="center"/>
      <protection/>
    </xf>
    <xf numFmtId="0" fontId="25" fillId="0" borderId="43" xfId="61" applyFont="1" applyBorder="1" applyAlignment="1">
      <alignment horizontal="center" vertical="center"/>
      <protection/>
    </xf>
    <xf numFmtId="0" fontId="25" fillId="0" borderId="44" xfId="61" applyFont="1" applyBorder="1" applyAlignment="1">
      <alignment horizontal="center" vertical="center"/>
      <protection/>
    </xf>
    <xf numFmtId="0" fontId="25" fillId="0" borderId="52" xfId="61" applyFont="1" applyBorder="1" applyAlignment="1">
      <alignment horizontal="center" vertical="center" shrinkToFit="1"/>
      <protection/>
    </xf>
    <xf numFmtId="0" fontId="25" fillId="0" borderId="46" xfId="61" applyFont="1" applyBorder="1" applyAlignment="1">
      <alignment horizontal="center" vertical="center" shrinkToFit="1"/>
      <protection/>
    </xf>
    <xf numFmtId="0" fontId="25" fillId="0" borderId="47" xfId="61" applyFont="1" applyBorder="1" applyAlignment="1">
      <alignment horizontal="center" vertical="center" shrinkToFit="1"/>
      <protection/>
    </xf>
    <xf numFmtId="0" fontId="25" fillId="0" borderId="61" xfId="61" applyFont="1" applyBorder="1" applyAlignment="1">
      <alignment horizontal="center" vertical="center" shrinkToFit="1"/>
      <protection/>
    </xf>
    <xf numFmtId="0" fontId="25" fillId="0" borderId="62" xfId="61" applyFont="1" applyBorder="1" applyAlignment="1">
      <alignment horizontal="center" vertical="center" shrinkToFit="1"/>
      <protection/>
    </xf>
    <xf numFmtId="0" fontId="25" fillId="0" borderId="63" xfId="61" applyFont="1" applyBorder="1" applyAlignment="1">
      <alignment horizontal="center" vertical="center" shrinkToFit="1"/>
      <protection/>
    </xf>
    <xf numFmtId="0" fontId="27" fillId="0" borderId="64" xfId="61" applyFont="1" applyBorder="1" applyAlignment="1">
      <alignment horizontal="center" vertical="center"/>
      <protection/>
    </xf>
    <xf numFmtId="38" fontId="33" fillId="0" borderId="65" xfId="61" applyNumberFormat="1" applyFont="1" applyBorder="1" applyAlignment="1">
      <alignment horizontal="left" vertical="center" indent="1" shrinkToFit="1"/>
      <protection/>
    </xf>
    <xf numFmtId="0" fontId="33" fillId="0" borderId="65" xfId="61" applyFont="1" applyBorder="1" applyAlignment="1">
      <alignment horizontal="left" vertical="center" indent="1" shrinkToFit="1"/>
      <protection/>
    </xf>
    <xf numFmtId="0" fontId="27" fillId="0" borderId="64" xfId="61" applyFont="1" applyFill="1" applyBorder="1" applyAlignment="1">
      <alignment horizontal="center" vertical="center"/>
      <protection/>
    </xf>
    <xf numFmtId="38" fontId="33" fillId="0" borderId="66" xfId="61" applyNumberFormat="1" applyFont="1" applyBorder="1" applyAlignment="1">
      <alignment horizontal="left" vertical="center" indent="1" shrinkToFit="1"/>
      <protection/>
    </xf>
    <xf numFmtId="0" fontId="33" fillId="0" borderId="66" xfId="61" applyFont="1" applyBorder="1" applyAlignment="1">
      <alignment horizontal="left" vertical="center" indent="1" shrinkToFit="1"/>
      <protection/>
    </xf>
    <xf numFmtId="38" fontId="33" fillId="0" borderId="58" xfId="61" applyNumberFormat="1" applyFont="1" applyBorder="1" applyAlignment="1">
      <alignment horizontal="left" vertical="center" indent="1" shrinkToFit="1"/>
      <protection/>
    </xf>
    <xf numFmtId="0" fontId="33" fillId="0" borderId="59" xfId="61" applyFont="1" applyBorder="1" applyAlignment="1">
      <alignment horizontal="left" vertical="center" indent="1" shrinkToFit="1"/>
      <protection/>
    </xf>
    <xf numFmtId="38" fontId="33" fillId="0" borderId="14" xfId="61" applyNumberFormat="1" applyFont="1" applyBorder="1" applyAlignment="1">
      <alignment horizontal="left" vertical="center" indent="1" shrinkToFit="1"/>
      <protection/>
    </xf>
    <xf numFmtId="38" fontId="33" fillId="0" borderId="59" xfId="61" applyNumberFormat="1" applyFont="1" applyBorder="1" applyAlignment="1">
      <alignment horizontal="left" vertical="center" indent="1" shrinkToFit="1"/>
      <protection/>
    </xf>
    <xf numFmtId="38" fontId="33" fillId="0" borderId="67" xfId="61" applyNumberFormat="1" applyFont="1" applyBorder="1" applyAlignment="1">
      <alignment horizontal="left" vertical="center" indent="1" shrinkToFit="1"/>
      <protection/>
    </xf>
    <xf numFmtId="0" fontId="25" fillId="0" borderId="68" xfId="61" applyFont="1" applyBorder="1" applyAlignment="1">
      <alignment horizontal="center" vertical="center"/>
      <protection/>
    </xf>
    <xf numFmtId="0" fontId="25" fillId="0" borderId="64" xfId="61" applyFont="1" applyBorder="1" applyAlignment="1">
      <alignment horizontal="center" vertical="center"/>
      <protection/>
    </xf>
    <xf numFmtId="0" fontId="25" fillId="0" borderId="69" xfId="61" applyFont="1" applyBorder="1" applyAlignment="1">
      <alignment horizontal="center" vertical="center"/>
      <protection/>
    </xf>
    <xf numFmtId="0" fontId="25" fillId="0" borderId="70" xfId="61" applyFont="1" applyBorder="1" applyAlignment="1">
      <alignment horizontal="center" vertical="center" shrinkToFit="1"/>
      <protection/>
    </xf>
    <xf numFmtId="0" fontId="25" fillId="0" borderId="71" xfId="61" applyFont="1" applyBorder="1" applyAlignment="1">
      <alignment horizontal="center" vertical="center" shrinkToFit="1"/>
      <protection/>
    </xf>
    <xf numFmtId="0" fontId="25" fillId="0" borderId="72" xfId="6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６"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847725</xdr:colOff>
      <xdr:row>0</xdr:row>
      <xdr:rowOff>47625</xdr:rowOff>
    </xdr:from>
    <xdr:to>
      <xdr:col>11</xdr:col>
      <xdr:colOff>657225</xdr:colOff>
      <xdr:row>0</xdr:row>
      <xdr:rowOff>514350</xdr:rowOff>
    </xdr:to>
    <xdr:sp>
      <xdr:nvSpPr>
        <xdr:cNvPr id="1" name="Text Box 1"/>
        <xdr:cNvSpPr txBox="1">
          <a:spLocks noChangeArrowheads="1"/>
        </xdr:cNvSpPr>
      </xdr:nvSpPr>
      <xdr:spPr>
        <a:xfrm>
          <a:off x="16021050" y="47625"/>
          <a:ext cx="191452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2400" b="1" i="0" u="none" baseline="0">
              <a:solidFill>
                <a:srgbClr val="000000"/>
              </a:solidFill>
              <a:latin typeface="ＭＳ Ｐゴシック"/>
              <a:ea typeface="ＭＳ Ｐゴシック"/>
              <a:cs typeface="ＭＳ Ｐゴシック"/>
            </a:rPr>
            <a:t>別紙６</a:t>
          </a:r>
          <a:r>
            <a:rPr lang="en-US" cap="none" sz="2400" b="1" i="0" u="none" baseline="0">
              <a:solidFill>
                <a:srgbClr val="000000"/>
              </a:solidFill>
              <a:latin typeface="ＭＳ Ｐゴシック"/>
              <a:ea typeface="ＭＳ Ｐゴシック"/>
              <a:cs typeface="ＭＳ Ｐゴシック"/>
            </a:rPr>
            <a:t>-1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619125</xdr:colOff>
      <xdr:row>0</xdr:row>
      <xdr:rowOff>209550</xdr:rowOff>
    </xdr:from>
    <xdr:to>
      <xdr:col>11</xdr:col>
      <xdr:colOff>428625</xdr:colOff>
      <xdr:row>0</xdr:row>
      <xdr:rowOff>638175</xdr:rowOff>
    </xdr:to>
    <xdr:sp>
      <xdr:nvSpPr>
        <xdr:cNvPr id="1" name="Text Box 1"/>
        <xdr:cNvSpPr txBox="1">
          <a:spLocks noChangeArrowheads="1"/>
        </xdr:cNvSpPr>
      </xdr:nvSpPr>
      <xdr:spPr>
        <a:xfrm>
          <a:off x="15792450" y="209550"/>
          <a:ext cx="1914525" cy="4286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2400" b="1" i="0" u="none" baseline="0">
              <a:solidFill>
                <a:srgbClr val="000000"/>
              </a:solidFill>
              <a:latin typeface="ＭＳ Ｐゴシック"/>
              <a:ea typeface="ＭＳ Ｐゴシック"/>
              <a:cs typeface="ＭＳ Ｐゴシック"/>
            </a:rPr>
            <a:t>別紙６－２</a:t>
          </a:r>
          <a:r>
            <a:rPr lang="en-US" cap="none" sz="2400" b="1"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1"/>
  <sheetViews>
    <sheetView tabSelected="1" view="pageBreakPreview" zoomScale="55" zoomScaleSheetLayoutView="55" zoomScalePageLayoutView="0" workbookViewId="0" topLeftCell="A1">
      <pane ySplit="9" topLeftCell="A10" activePane="bottomLeft" state="frozen"/>
      <selection pane="topLeft" activeCell="A1" sqref="A1"/>
      <selection pane="bottomLeft" activeCell="B12" sqref="B12:B13"/>
    </sheetView>
  </sheetViews>
  <sheetFormatPr defaultColWidth="9.00390625" defaultRowHeight="13.5"/>
  <cols>
    <col min="1" max="1" width="7.875" style="11" customWidth="1"/>
    <col min="2" max="2" width="45.25390625" style="2" customWidth="1"/>
    <col min="3" max="3" width="10.125" style="2" customWidth="1"/>
    <col min="4" max="4" width="16.875" style="11" customWidth="1"/>
    <col min="5" max="5" width="9.625" style="2" customWidth="1"/>
    <col min="6" max="6" width="27.625" style="11" customWidth="1"/>
    <col min="7" max="7" width="19.00390625" style="2" customWidth="1"/>
    <col min="8" max="8" width="18.625" style="11" customWidth="1"/>
    <col min="9" max="9" width="16.50390625" style="11" customWidth="1"/>
    <col min="10" max="11" width="27.625" style="11" customWidth="1"/>
    <col min="12" max="16384" width="9.00390625" style="11" customWidth="1"/>
  </cols>
  <sheetData>
    <row r="1" spans="1:12" ht="42" customHeight="1">
      <c r="A1" s="131" t="s">
        <v>50</v>
      </c>
      <c r="B1" s="131"/>
      <c r="C1" s="131"/>
      <c r="D1" s="131"/>
      <c r="E1" s="131"/>
      <c r="F1" s="131"/>
      <c r="H1" s="130" t="s">
        <v>49</v>
      </c>
      <c r="I1" s="130"/>
      <c r="J1" s="130"/>
      <c r="K1" s="130"/>
      <c r="L1" s="130"/>
    </row>
    <row r="2" spans="1:12" s="25" customFormat="1" ht="42.75" customHeight="1">
      <c r="A2" s="132" t="s">
        <v>57</v>
      </c>
      <c r="B2" s="132"/>
      <c r="C2" s="132"/>
      <c r="D2" s="132"/>
      <c r="E2" s="132"/>
      <c r="F2" s="132"/>
      <c r="G2" s="54"/>
      <c r="H2" s="130"/>
      <c r="I2" s="130"/>
      <c r="J2" s="130"/>
      <c r="K2" s="130"/>
      <c r="L2" s="130"/>
    </row>
    <row r="3" spans="1:12" s="25" customFormat="1" ht="42" customHeight="1">
      <c r="A3" s="133" t="s">
        <v>58</v>
      </c>
      <c r="B3" s="133"/>
      <c r="C3" s="133"/>
      <c r="D3" s="133"/>
      <c r="E3" s="133"/>
      <c r="F3" s="133"/>
      <c r="G3" s="55"/>
      <c r="H3" s="130"/>
      <c r="I3" s="130"/>
      <c r="J3" s="130"/>
      <c r="K3" s="130"/>
      <c r="L3" s="130"/>
    </row>
    <row r="4" spans="1:12" ht="42.75" customHeight="1" thickBot="1">
      <c r="A4" s="134"/>
      <c r="B4" s="134"/>
      <c r="C4" s="134"/>
      <c r="D4" s="134"/>
      <c r="E4" s="134"/>
      <c r="F4" s="134"/>
      <c r="G4" s="56"/>
      <c r="H4" s="130"/>
      <c r="I4" s="130"/>
      <c r="J4" s="130"/>
      <c r="K4" s="130"/>
      <c r="L4" s="130"/>
    </row>
    <row r="5" spans="1:11" ht="18" thickBot="1">
      <c r="A5" s="135" t="s">
        <v>22</v>
      </c>
      <c r="B5" s="138" t="s">
        <v>3</v>
      </c>
      <c r="C5" s="141" t="s">
        <v>0</v>
      </c>
      <c r="D5" s="142"/>
      <c r="E5" s="142"/>
      <c r="F5" s="143"/>
      <c r="G5" s="80" t="s">
        <v>7</v>
      </c>
      <c r="H5" s="119"/>
      <c r="I5" s="119"/>
      <c r="J5" s="81"/>
      <c r="K5" s="117" t="s">
        <v>23</v>
      </c>
    </row>
    <row r="6" spans="1:11" ht="13.5" customHeight="1">
      <c r="A6" s="136"/>
      <c r="B6" s="139"/>
      <c r="C6" s="114" t="s">
        <v>40</v>
      </c>
      <c r="D6" s="114" t="s">
        <v>4</v>
      </c>
      <c r="E6" s="125" t="s">
        <v>1</v>
      </c>
      <c r="F6" s="121" t="s">
        <v>6</v>
      </c>
      <c r="G6" s="121" t="s">
        <v>41</v>
      </c>
      <c r="H6" s="122"/>
      <c r="I6" s="114" t="s">
        <v>21</v>
      </c>
      <c r="J6" s="125" t="s">
        <v>8</v>
      </c>
      <c r="K6" s="118"/>
    </row>
    <row r="7" spans="1:11" ht="15" customHeight="1">
      <c r="A7" s="136"/>
      <c r="B7" s="139"/>
      <c r="C7" s="115"/>
      <c r="D7" s="115"/>
      <c r="E7" s="125"/>
      <c r="F7" s="123"/>
      <c r="G7" s="123"/>
      <c r="H7" s="124"/>
      <c r="I7" s="115"/>
      <c r="J7" s="125"/>
      <c r="K7" s="118"/>
    </row>
    <row r="8" spans="1:11" ht="24" customHeight="1">
      <c r="A8" s="136"/>
      <c r="B8" s="139"/>
      <c r="C8" s="4" t="s">
        <v>9</v>
      </c>
      <c r="D8" s="5" t="s">
        <v>5</v>
      </c>
      <c r="E8" s="4" t="s">
        <v>2</v>
      </c>
      <c r="F8" s="6" t="s">
        <v>10</v>
      </c>
      <c r="G8" s="126" t="s">
        <v>13</v>
      </c>
      <c r="H8" s="127"/>
      <c r="I8" s="7" t="s">
        <v>5</v>
      </c>
      <c r="J8" s="4" t="s">
        <v>10</v>
      </c>
      <c r="K8" s="4" t="s">
        <v>10</v>
      </c>
    </row>
    <row r="9" spans="1:11" ht="19.5" customHeight="1" thickBot="1">
      <c r="A9" s="137"/>
      <c r="B9" s="140"/>
      <c r="C9" s="8" t="s">
        <v>14</v>
      </c>
      <c r="D9" s="8" t="s">
        <v>15</v>
      </c>
      <c r="E9" s="8" t="s">
        <v>16</v>
      </c>
      <c r="F9" s="9" t="s">
        <v>44</v>
      </c>
      <c r="G9" s="128" t="s">
        <v>17</v>
      </c>
      <c r="H9" s="129"/>
      <c r="I9" s="8" t="s">
        <v>18</v>
      </c>
      <c r="J9" s="8" t="s">
        <v>19</v>
      </c>
      <c r="K9" s="10" t="s">
        <v>20</v>
      </c>
    </row>
    <row r="10" spans="1:16" ht="24.75" customHeight="1">
      <c r="A10" s="109">
        <v>1</v>
      </c>
      <c r="B10" s="110" t="s">
        <v>27</v>
      </c>
      <c r="C10" s="111">
        <v>85</v>
      </c>
      <c r="D10" s="113"/>
      <c r="E10" s="116">
        <v>100</v>
      </c>
      <c r="F10" s="120">
        <f>12*ROUNDDOWN(C10*D10*((185-E10)/100),2)</f>
        <v>0</v>
      </c>
      <c r="G10" s="38" t="s">
        <v>26</v>
      </c>
      <c r="H10" s="30">
        <v>94495</v>
      </c>
      <c r="I10" s="18"/>
      <c r="J10" s="66">
        <f aca="true" t="shared" si="0" ref="J10:J39">ROUNDDOWN(H10*I10,2)</f>
        <v>0</v>
      </c>
      <c r="K10" s="94">
        <f>ROUNDDOWN(F10+J10+J11,2)</f>
        <v>0</v>
      </c>
      <c r="P10" s="37"/>
    </row>
    <row r="11" spans="1:16" ht="24.75" customHeight="1">
      <c r="A11" s="97"/>
      <c r="B11" s="99"/>
      <c r="C11" s="112"/>
      <c r="D11" s="101"/>
      <c r="E11" s="102"/>
      <c r="F11" s="103"/>
      <c r="G11" s="39" t="s">
        <v>42</v>
      </c>
      <c r="H11" s="31">
        <v>208069</v>
      </c>
      <c r="I11" s="19"/>
      <c r="J11" s="22">
        <f t="shared" si="0"/>
        <v>0</v>
      </c>
      <c r="K11" s="95"/>
      <c r="P11" s="37"/>
    </row>
    <row r="12" spans="1:16" ht="24.75" customHeight="1">
      <c r="A12" s="96">
        <v>2</v>
      </c>
      <c r="B12" s="98" t="s">
        <v>28</v>
      </c>
      <c r="C12" s="88">
        <v>11</v>
      </c>
      <c r="D12" s="101"/>
      <c r="E12" s="107">
        <v>100</v>
      </c>
      <c r="F12" s="103">
        <f>12*ROUNDDOWN(C12*D12*((185-E12)/100),2)</f>
        <v>0</v>
      </c>
      <c r="G12" s="40" t="s">
        <v>26</v>
      </c>
      <c r="H12" s="32">
        <v>5</v>
      </c>
      <c r="I12" s="21"/>
      <c r="J12" s="21">
        <f t="shared" si="0"/>
        <v>0</v>
      </c>
      <c r="K12" s="94">
        <f>ROUNDDOWN(F12+J12+J13,2)</f>
        <v>0</v>
      </c>
      <c r="P12" s="37"/>
    </row>
    <row r="13" spans="1:16" ht="24.75" customHeight="1">
      <c r="A13" s="97"/>
      <c r="B13" s="99"/>
      <c r="C13" s="100"/>
      <c r="D13" s="101"/>
      <c r="E13" s="108"/>
      <c r="F13" s="103"/>
      <c r="G13" s="41" t="s">
        <v>42</v>
      </c>
      <c r="H13" s="33">
        <v>48</v>
      </c>
      <c r="I13" s="24"/>
      <c r="J13" s="22">
        <f t="shared" si="0"/>
        <v>0</v>
      </c>
      <c r="K13" s="95"/>
      <c r="P13" s="37"/>
    </row>
    <row r="14" spans="1:16" ht="24.75" customHeight="1">
      <c r="A14" s="96">
        <v>3</v>
      </c>
      <c r="B14" s="98" t="s">
        <v>29</v>
      </c>
      <c r="C14" s="88">
        <v>76</v>
      </c>
      <c r="D14" s="91"/>
      <c r="E14" s="107">
        <v>100</v>
      </c>
      <c r="F14" s="103">
        <f>12*ROUNDDOWN(C14*D14*((185-E14)/100),2)</f>
        <v>0</v>
      </c>
      <c r="G14" s="40" t="s">
        <v>26</v>
      </c>
      <c r="H14" s="34">
        <v>83612</v>
      </c>
      <c r="I14" s="23"/>
      <c r="J14" s="21">
        <f t="shared" si="0"/>
        <v>0</v>
      </c>
      <c r="K14" s="94">
        <f>ROUNDDOWN(F14+J14+J15,2)</f>
        <v>0</v>
      </c>
      <c r="P14" s="37"/>
    </row>
    <row r="15" spans="1:16" ht="24.75" customHeight="1">
      <c r="A15" s="97"/>
      <c r="B15" s="99"/>
      <c r="C15" s="100"/>
      <c r="D15" s="105"/>
      <c r="E15" s="108"/>
      <c r="F15" s="103"/>
      <c r="G15" s="41" t="s">
        <v>42</v>
      </c>
      <c r="H15" s="33">
        <v>255127</v>
      </c>
      <c r="I15" s="20"/>
      <c r="J15" s="22">
        <f t="shared" si="0"/>
        <v>0</v>
      </c>
      <c r="K15" s="95"/>
      <c r="P15" s="37"/>
    </row>
    <row r="16" spans="1:16" ht="24.75" customHeight="1">
      <c r="A16" s="96">
        <v>4</v>
      </c>
      <c r="B16" s="98" t="s">
        <v>30</v>
      </c>
      <c r="C16" s="88">
        <v>113</v>
      </c>
      <c r="D16" s="92"/>
      <c r="E16" s="72">
        <v>100</v>
      </c>
      <c r="F16" s="103">
        <f>12*ROUNDDOWN(C16*D16*((185-E16)/100),2)</f>
        <v>0</v>
      </c>
      <c r="G16" s="40" t="s">
        <v>26</v>
      </c>
      <c r="H16" s="34">
        <v>35116</v>
      </c>
      <c r="I16" s="21"/>
      <c r="J16" s="21">
        <f t="shared" si="0"/>
        <v>0</v>
      </c>
      <c r="K16" s="94">
        <f>ROUNDDOWN(F16+J16+J17,2)</f>
        <v>0</v>
      </c>
      <c r="P16" s="37"/>
    </row>
    <row r="17" spans="1:16" ht="24.75" customHeight="1">
      <c r="A17" s="97"/>
      <c r="B17" s="99"/>
      <c r="C17" s="100"/>
      <c r="D17" s="105"/>
      <c r="E17" s="106"/>
      <c r="F17" s="103"/>
      <c r="G17" s="41" t="s">
        <v>42</v>
      </c>
      <c r="H17" s="31">
        <v>88777</v>
      </c>
      <c r="I17" s="24"/>
      <c r="J17" s="22">
        <f t="shared" si="0"/>
        <v>0</v>
      </c>
      <c r="K17" s="95"/>
      <c r="P17" s="37"/>
    </row>
    <row r="18" spans="1:16" ht="24.75" customHeight="1">
      <c r="A18" s="96">
        <v>5</v>
      </c>
      <c r="B18" s="98" t="s">
        <v>31</v>
      </c>
      <c r="C18" s="88">
        <v>242</v>
      </c>
      <c r="D18" s="101"/>
      <c r="E18" s="102">
        <v>100</v>
      </c>
      <c r="F18" s="103">
        <f>12*ROUNDDOWN(C18*D18*((185-E18)/100),2)</f>
        <v>0</v>
      </c>
      <c r="G18" s="40" t="s">
        <v>26</v>
      </c>
      <c r="H18" s="32">
        <v>116789</v>
      </c>
      <c r="I18" s="23"/>
      <c r="J18" s="21">
        <f t="shared" si="0"/>
        <v>0</v>
      </c>
      <c r="K18" s="94">
        <f>ROUNDDOWN(F18+J18+J19,2)</f>
        <v>0</v>
      </c>
      <c r="P18" s="37"/>
    </row>
    <row r="19" spans="1:16" ht="24.75" customHeight="1">
      <c r="A19" s="97"/>
      <c r="B19" s="99"/>
      <c r="C19" s="100"/>
      <c r="D19" s="101"/>
      <c r="E19" s="102"/>
      <c r="F19" s="103"/>
      <c r="G19" s="41" t="s">
        <v>42</v>
      </c>
      <c r="H19" s="33">
        <v>316752</v>
      </c>
      <c r="I19" s="20"/>
      <c r="J19" s="22">
        <f t="shared" si="0"/>
        <v>0</v>
      </c>
      <c r="K19" s="95"/>
      <c r="P19" s="37"/>
    </row>
    <row r="20" spans="1:16" ht="24.75" customHeight="1">
      <c r="A20" s="96">
        <v>6</v>
      </c>
      <c r="B20" s="98" t="s">
        <v>32</v>
      </c>
      <c r="C20" s="88">
        <v>74</v>
      </c>
      <c r="D20" s="91"/>
      <c r="E20" s="102">
        <v>100</v>
      </c>
      <c r="F20" s="103">
        <f>12*ROUNDDOWN(C20*D20*((185-E20)/100),2)</f>
        <v>0</v>
      </c>
      <c r="G20" s="40" t="s">
        <v>26</v>
      </c>
      <c r="H20" s="32">
        <v>54430</v>
      </c>
      <c r="I20" s="23"/>
      <c r="J20" s="21">
        <f t="shared" si="0"/>
        <v>0</v>
      </c>
      <c r="K20" s="94">
        <f>ROUNDDOWN(F20+J20+J21,2)</f>
        <v>0</v>
      </c>
      <c r="P20" s="37"/>
    </row>
    <row r="21" spans="1:16" ht="24.75" customHeight="1">
      <c r="A21" s="97"/>
      <c r="B21" s="99"/>
      <c r="C21" s="100"/>
      <c r="D21" s="105"/>
      <c r="E21" s="102"/>
      <c r="F21" s="103"/>
      <c r="G21" s="41" t="s">
        <v>42</v>
      </c>
      <c r="H21" s="33">
        <v>152026</v>
      </c>
      <c r="I21" s="20"/>
      <c r="J21" s="22">
        <f t="shared" si="0"/>
        <v>0</v>
      </c>
      <c r="K21" s="95"/>
      <c r="P21" s="37"/>
    </row>
    <row r="22" spans="1:16" ht="24.75" customHeight="1">
      <c r="A22" s="96">
        <v>7</v>
      </c>
      <c r="B22" s="98" t="s">
        <v>33</v>
      </c>
      <c r="C22" s="88">
        <v>136</v>
      </c>
      <c r="D22" s="101"/>
      <c r="E22" s="102">
        <v>100</v>
      </c>
      <c r="F22" s="103">
        <f>12*ROUNDDOWN(C22*D22*((185-E22)/100),2)</f>
        <v>0</v>
      </c>
      <c r="G22" s="40" t="s">
        <v>26</v>
      </c>
      <c r="H22" s="32">
        <v>91110</v>
      </c>
      <c r="I22" s="23"/>
      <c r="J22" s="21">
        <f t="shared" si="0"/>
        <v>0</v>
      </c>
      <c r="K22" s="94">
        <f>ROUNDDOWN(F22+J22+J23,2)</f>
        <v>0</v>
      </c>
      <c r="P22" s="37"/>
    </row>
    <row r="23" spans="1:16" ht="24.75" customHeight="1">
      <c r="A23" s="97"/>
      <c r="B23" s="99"/>
      <c r="C23" s="100"/>
      <c r="D23" s="101"/>
      <c r="E23" s="102"/>
      <c r="F23" s="103"/>
      <c r="G23" s="41" t="s">
        <v>42</v>
      </c>
      <c r="H23" s="33">
        <v>255373</v>
      </c>
      <c r="I23" s="20"/>
      <c r="J23" s="22">
        <f t="shared" si="0"/>
        <v>0</v>
      </c>
      <c r="K23" s="95"/>
      <c r="P23" s="37"/>
    </row>
    <row r="24" spans="1:16" ht="24.75" customHeight="1">
      <c r="A24" s="96">
        <v>8</v>
      </c>
      <c r="B24" s="98" t="s">
        <v>34</v>
      </c>
      <c r="C24" s="88">
        <v>67</v>
      </c>
      <c r="D24" s="91"/>
      <c r="E24" s="102">
        <v>100</v>
      </c>
      <c r="F24" s="103">
        <f>12*ROUNDDOWN(C24*D24*((185-E24)/100),2)</f>
        <v>0</v>
      </c>
      <c r="G24" s="40" t="s">
        <v>26</v>
      </c>
      <c r="H24" s="32">
        <v>48012</v>
      </c>
      <c r="I24" s="23"/>
      <c r="J24" s="21">
        <f t="shared" si="0"/>
        <v>0</v>
      </c>
      <c r="K24" s="94">
        <f>ROUNDDOWN(F24+J24+J25,2)</f>
        <v>0</v>
      </c>
      <c r="P24" s="37"/>
    </row>
    <row r="25" spans="1:16" ht="24.75" customHeight="1">
      <c r="A25" s="97"/>
      <c r="B25" s="99"/>
      <c r="C25" s="100"/>
      <c r="D25" s="105"/>
      <c r="E25" s="102"/>
      <c r="F25" s="103"/>
      <c r="G25" s="41" t="s">
        <v>42</v>
      </c>
      <c r="H25" s="33">
        <v>129941</v>
      </c>
      <c r="I25" s="20"/>
      <c r="J25" s="22">
        <f t="shared" si="0"/>
        <v>0</v>
      </c>
      <c r="K25" s="95"/>
      <c r="P25" s="37"/>
    </row>
    <row r="26" spans="1:16" ht="24.75" customHeight="1">
      <c r="A26" s="96">
        <v>9</v>
      </c>
      <c r="B26" s="98" t="s">
        <v>35</v>
      </c>
      <c r="C26" s="88">
        <v>64</v>
      </c>
      <c r="D26" s="101"/>
      <c r="E26" s="102">
        <v>100</v>
      </c>
      <c r="F26" s="103">
        <f>12*ROUNDDOWN(C26*D26*((185-E26)/100),2)</f>
        <v>0</v>
      </c>
      <c r="G26" s="40" t="s">
        <v>26</v>
      </c>
      <c r="H26" s="32">
        <v>26009</v>
      </c>
      <c r="I26" s="21"/>
      <c r="J26" s="21">
        <f t="shared" si="0"/>
        <v>0</v>
      </c>
      <c r="K26" s="94">
        <f>ROUNDDOWN(F26+J26+J27,2)</f>
        <v>0</v>
      </c>
      <c r="P26" s="37"/>
    </row>
    <row r="27" spans="1:16" ht="24.75" customHeight="1">
      <c r="A27" s="97"/>
      <c r="B27" s="99"/>
      <c r="C27" s="100"/>
      <c r="D27" s="101"/>
      <c r="E27" s="102"/>
      <c r="F27" s="103"/>
      <c r="G27" s="41" t="s">
        <v>42</v>
      </c>
      <c r="H27" s="33">
        <v>67042</v>
      </c>
      <c r="I27" s="24"/>
      <c r="J27" s="22">
        <f t="shared" si="0"/>
        <v>0</v>
      </c>
      <c r="K27" s="95"/>
      <c r="P27" s="37"/>
    </row>
    <row r="28" spans="1:16" ht="24.75" customHeight="1">
      <c r="A28" s="82">
        <v>10</v>
      </c>
      <c r="B28" s="98" t="s">
        <v>36</v>
      </c>
      <c r="C28" s="88">
        <v>139</v>
      </c>
      <c r="D28" s="101"/>
      <c r="E28" s="102">
        <v>100</v>
      </c>
      <c r="F28" s="103">
        <f>12*ROUNDDOWN(C28*D28*((185-E28)/100),2)</f>
        <v>0</v>
      </c>
      <c r="G28" s="40" t="s">
        <v>26</v>
      </c>
      <c r="H28" s="32">
        <v>9367</v>
      </c>
      <c r="I28" s="21"/>
      <c r="J28" s="21">
        <f t="shared" si="0"/>
        <v>0</v>
      </c>
      <c r="K28" s="94">
        <f>ROUNDDOWN(F28+J28+J29,2)</f>
        <v>0</v>
      </c>
      <c r="P28" s="37"/>
    </row>
    <row r="29" spans="1:16" ht="24.75" customHeight="1">
      <c r="A29" s="104"/>
      <c r="B29" s="99"/>
      <c r="C29" s="100"/>
      <c r="D29" s="101"/>
      <c r="E29" s="102"/>
      <c r="F29" s="103"/>
      <c r="G29" s="41" t="s">
        <v>42</v>
      </c>
      <c r="H29" s="33">
        <v>17706</v>
      </c>
      <c r="I29" s="24"/>
      <c r="J29" s="22">
        <f t="shared" si="0"/>
        <v>0</v>
      </c>
      <c r="K29" s="95"/>
      <c r="P29" s="37"/>
    </row>
    <row r="30" spans="1:16" ht="24.75" customHeight="1">
      <c r="A30" s="96">
        <v>11</v>
      </c>
      <c r="B30" s="98" t="s">
        <v>37</v>
      </c>
      <c r="C30" s="88">
        <v>95</v>
      </c>
      <c r="D30" s="91"/>
      <c r="E30" s="102">
        <v>100</v>
      </c>
      <c r="F30" s="103">
        <f>12*ROUNDDOWN(C30*D30*((185-E30)/100),2)</f>
        <v>0</v>
      </c>
      <c r="G30" s="40" t="s">
        <v>26</v>
      </c>
      <c r="H30" s="32">
        <v>16465</v>
      </c>
      <c r="I30" s="21"/>
      <c r="J30" s="21">
        <f t="shared" si="0"/>
        <v>0</v>
      </c>
      <c r="K30" s="94">
        <f>ROUNDDOWN(F30+J30+J31,2)</f>
        <v>0</v>
      </c>
      <c r="P30" s="37"/>
    </row>
    <row r="31" spans="1:16" ht="24.75" customHeight="1">
      <c r="A31" s="97"/>
      <c r="B31" s="99"/>
      <c r="C31" s="100"/>
      <c r="D31" s="105"/>
      <c r="E31" s="102"/>
      <c r="F31" s="103"/>
      <c r="G31" s="41" t="s">
        <v>42</v>
      </c>
      <c r="H31" s="33">
        <v>40129</v>
      </c>
      <c r="I31" s="24"/>
      <c r="J31" s="22">
        <f t="shared" si="0"/>
        <v>0</v>
      </c>
      <c r="K31" s="95"/>
      <c r="P31" s="37"/>
    </row>
    <row r="32" spans="1:16" ht="24.75" customHeight="1">
      <c r="A32" s="82">
        <v>12</v>
      </c>
      <c r="B32" s="98" t="s">
        <v>38</v>
      </c>
      <c r="C32" s="88">
        <v>45</v>
      </c>
      <c r="D32" s="91"/>
      <c r="E32" s="102">
        <v>100</v>
      </c>
      <c r="F32" s="103">
        <f>12*ROUNDDOWN(C32*D32*((185-E32)/100),2)</f>
        <v>0</v>
      </c>
      <c r="G32" s="40" t="s">
        <v>26</v>
      </c>
      <c r="H32" s="32">
        <v>32366</v>
      </c>
      <c r="I32" s="23"/>
      <c r="J32" s="21">
        <f t="shared" si="0"/>
        <v>0</v>
      </c>
      <c r="K32" s="94">
        <f>ROUNDDOWN(F32+J32+J33,2)</f>
        <v>0</v>
      </c>
      <c r="P32" s="37"/>
    </row>
    <row r="33" spans="1:16" ht="24.75" customHeight="1">
      <c r="A33" s="104"/>
      <c r="B33" s="99"/>
      <c r="C33" s="100"/>
      <c r="D33" s="105"/>
      <c r="E33" s="102"/>
      <c r="F33" s="103"/>
      <c r="G33" s="41" t="s">
        <v>42</v>
      </c>
      <c r="H33" s="33">
        <v>104221</v>
      </c>
      <c r="I33" s="20"/>
      <c r="J33" s="22">
        <f t="shared" si="0"/>
        <v>0</v>
      </c>
      <c r="K33" s="95"/>
      <c r="P33" s="37"/>
    </row>
    <row r="34" spans="1:16" ht="24.75" customHeight="1">
      <c r="A34" s="96">
        <v>13</v>
      </c>
      <c r="B34" s="98" t="s">
        <v>39</v>
      </c>
      <c r="C34" s="88">
        <v>38</v>
      </c>
      <c r="D34" s="101"/>
      <c r="E34" s="102">
        <v>100</v>
      </c>
      <c r="F34" s="103">
        <f>12*ROUNDDOWN(C34*D34*((185-E34)/100),2)</f>
        <v>0</v>
      </c>
      <c r="G34" s="40" t="s">
        <v>26</v>
      </c>
      <c r="H34" s="32">
        <v>46674</v>
      </c>
      <c r="I34" s="23"/>
      <c r="J34" s="21">
        <f t="shared" si="0"/>
        <v>0</v>
      </c>
      <c r="K34" s="94">
        <f>ROUNDDOWN(F34+J34+J35,2)</f>
        <v>0</v>
      </c>
      <c r="P34" s="37"/>
    </row>
    <row r="35" spans="1:16" ht="24.75" customHeight="1">
      <c r="A35" s="97"/>
      <c r="B35" s="99"/>
      <c r="C35" s="100"/>
      <c r="D35" s="101"/>
      <c r="E35" s="102"/>
      <c r="F35" s="103"/>
      <c r="G35" s="41" t="s">
        <v>42</v>
      </c>
      <c r="H35" s="33">
        <v>139540</v>
      </c>
      <c r="I35" s="20"/>
      <c r="J35" s="22">
        <f t="shared" si="0"/>
        <v>0</v>
      </c>
      <c r="K35" s="95"/>
      <c r="P35" s="37"/>
    </row>
    <row r="36" spans="1:16" ht="24.75" customHeight="1">
      <c r="A36" s="82">
        <v>14</v>
      </c>
      <c r="B36" s="85" t="s">
        <v>55</v>
      </c>
      <c r="C36" s="88">
        <v>82</v>
      </c>
      <c r="D36" s="91"/>
      <c r="E36" s="71">
        <v>100</v>
      </c>
      <c r="F36" s="74">
        <f>12*ROUNDDOWN(C36*D36*((185-E36)/100),2)</f>
        <v>0</v>
      </c>
      <c r="G36" s="58" t="s">
        <v>53</v>
      </c>
      <c r="H36" s="61">
        <v>2511</v>
      </c>
      <c r="I36" s="21"/>
      <c r="J36" s="21">
        <f t="shared" si="0"/>
        <v>0</v>
      </c>
      <c r="K36" s="77">
        <f>ROUNDDOWN(F36+J36+J37+J38+J39,2)</f>
        <v>0</v>
      </c>
      <c r="P36" s="37"/>
    </row>
    <row r="37" spans="1:18" ht="24.75" customHeight="1">
      <c r="A37" s="83"/>
      <c r="B37" s="86"/>
      <c r="C37" s="89"/>
      <c r="D37" s="92"/>
      <c r="E37" s="72"/>
      <c r="F37" s="75"/>
      <c r="G37" s="59" t="s">
        <v>54</v>
      </c>
      <c r="H37" s="62">
        <v>17710</v>
      </c>
      <c r="I37" s="63"/>
      <c r="J37" s="63">
        <f t="shared" si="0"/>
        <v>0</v>
      </c>
      <c r="K37" s="78"/>
      <c r="P37" s="37"/>
      <c r="Q37" s="26"/>
      <c r="R37" s="57"/>
    </row>
    <row r="38" spans="1:18" ht="24.75" customHeight="1">
      <c r="A38" s="83"/>
      <c r="B38" s="86"/>
      <c r="C38" s="89">
        <v>0</v>
      </c>
      <c r="D38" s="92"/>
      <c r="E38" s="72"/>
      <c r="F38" s="75"/>
      <c r="G38" s="59" t="s">
        <v>51</v>
      </c>
      <c r="H38" s="62">
        <v>35363</v>
      </c>
      <c r="I38" s="63"/>
      <c r="J38" s="63">
        <f t="shared" si="0"/>
        <v>0</v>
      </c>
      <c r="K38" s="78"/>
      <c r="P38" s="37"/>
      <c r="Q38" s="26"/>
      <c r="R38" s="57"/>
    </row>
    <row r="39" spans="1:18" ht="24.75" customHeight="1" thickBot="1">
      <c r="A39" s="84"/>
      <c r="B39" s="87"/>
      <c r="C39" s="90"/>
      <c r="D39" s="93"/>
      <c r="E39" s="73"/>
      <c r="F39" s="76"/>
      <c r="G39" s="60" t="s">
        <v>52</v>
      </c>
      <c r="H39" s="64">
        <v>192591</v>
      </c>
      <c r="I39" s="65"/>
      <c r="J39" s="63">
        <f t="shared" si="0"/>
        <v>0</v>
      </c>
      <c r="K39" s="79"/>
      <c r="P39" s="37"/>
      <c r="Q39" s="26"/>
      <c r="R39" s="57"/>
    </row>
    <row r="40" spans="1:17" s="13" customFormat="1" ht="24" customHeight="1" thickBot="1">
      <c r="A40" s="80" t="s">
        <v>24</v>
      </c>
      <c r="B40" s="81"/>
      <c r="C40" s="42">
        <v>1267</v>
      </c>
      <c r="D40" s="43"/>
      <c r="E40" s="44"/>
      <c r="F40" s="45">
        <f>SUM(F10:F39)</f>
        <v>0</v>
      </c>
      <c r="G40" s="46"/>
      <c r="H40" s="47">
        <v>2677376</v>
      </c>
      <c r="I40" s="48"/>
      <c r="J40" s="49">
        <f>SUM(J10:J39)</f>
        <v>0</v>
      </c>
      <c r="K40" s="50">
        <f>SUM(K10:K39)</f>
        <v>0</v>
      </c>
      <c r="L40" s="13" t="s">
        <v>45</v>
      </c>
      <c r="M40" s="11"/>
      <c r="N40" s="11"/>
      <c r="O40" s="11"/>
      <c r="P40" s="51"/>
      <c r="Q40" s="52"/>
    </row>
    <row r="41" spans="3:16" ht="27" customHeight="1" thickBot="1">
      <c r="C41" s="3"/>
      <c r="D41" s="12"/>
      <c r="E41" s="3"/>
      <c r="F41" s="12"/>
      <c r="G41" s="3"/>
      <c r="H41" s="12"/>
      <c r="I41" s="12"/>
      <c r="J41" s="12"/>
      <c r="K41" s="12"/>
      <c r="P41" s="37"/>
    </row>
    <row r="42" spans="2:17" ht="27" customHeight="1" thickBot="1">
      <c r="B42" s="69" t="s">
        <v>43</v>
      </c>
      <c r="C42" s="69"/>
      <c r="D42" s="69"/>
      <c r="E42" s="69"/>
      <c r="F42" s="69"/>
      <c r="G42" s="69"/>
      <c r="I42" s="1" t="s">
        <v>46</v>
      </c>
      <c r="J42" s="13" t="s">
        <v>11</v>
      </c>
      <c r="K42" s="27">
        <f>ROUNDDOWN(K40,0)</f>
        <v>0</v>
      </c>
      <c r="L42" s="11" t="s">
        <v>47</v>
      </c>
      <c r="P42" s="37"/>
      <c r="Q42" s="53"/>
    </row>
    <row r="43" spans="2:16" ht="27" customHeight="1" thickBot="1">
      <c r="B43" s="69"/>
      <c r="C43" s="69"/>
      <c r="D43" s="69"/>
      <c r="E43" s="69"/>
      <c r="F43" s="69"/>
      <c r="G43" s="69"/>
      <c r="K43" s="28"/>
      <c r="M43" s="37"/>
      <c r="N43" s="37"/>
      <c r="O43" s="37"/>
      <c r="P43" s="37"/>
    </row>
    <row r="44" spans="2:18" ht="27" customHeight="1" thickBot="1">
      <c r="B44" s="69"/>
      <c r="C44" s="69"/>
      <c r="D44" s="69"/>
      <c r="E44" s="69"/>
      <c r="F44" s="69"/>
      <c r="G44" s="69"/>
      <c r="H44" s="17" t="s">
        <v>25</v>
      </c>
      <c r="I44" s="1" t="s">
        <v>12</v>
      </c>
      <c r="J44" s="13" t="s">
        <v>60</v>
      </c>
      <c r="K44" s="29">
        <f>ROUNDUP(K42*100/110,0)</f>
        <v>0</v>
      </c>
      <c r="L44" s="11" t="s">
        <v>48</v>
      </c>
      <c r="M44" s="37"/>
      <c r="N44" s="37"/>
      <c r="O44" s="37"/>
      <c r="P44" s="37"/>
      <c r="Q44" s="70"/>
      <c r="R44" s="70"/>
    </row>
    <row r="45" spans="2:16" ht="27" customHeight="1">
      <c r="B45" s="69"/>
      <c r="C45" s="69"/>
      <c r="D45" s="69"/>
      <c r="E45" s="69"/>
      <c r="F45" s="69"/>
      <c r="G45" s="69"/>
      <c r="H45" s="13"/>
      <c r="J45" s="13" t="s">
        <v>56</v>
      </c>
      <c r="M45" s="37"/>
      <c r="N45" s="37"/>
      <c r="O45" s="37"/>
      <c r="P45" s="37"/>
    </row>
    <row r="51" ht="18.75">
      <c r="H51" s="68"/>
    </row>
  </sheetData>
  <sheetProtection password="EFFF" sheet="1"/>
  <protectedRanges>
    <protectedRange sqref="I10:I39" name="範囲2"/>
    <protectedRange sqref="D10:D39" name="範囲1"/>
  </protectedRanges>
  <mergeCells count="120">
    <mergeCell ref="A1:F1"/>
    <mergeCell ref="E6:E7"/>
    <mergeCell ref="F6:F7"/>
    <mergeCell ref="A2:F2"/>
    <mergeCell ref="A3:F3"/>
    <mergeCell ref="A4:F4"/>
    <mergeCell ref="A5:A9"/>
    <mergeCell ref="B5:B9"/>
    <mergeCell ref="C5:F5"/>
    <mergeCell ref="K12:K13"/>
    <mergeCell ref="J6:J7"/>
    <mergeCell ref="G8:H8"/>
    <mergeCell ref="G9:H9"/>
    <mergeCell ref="K10:K11"/>
    <mergeCell ref="H1:L4"/>
    <mergeCell ref="E10:E11"/>
    <mergeCell ref="I6:I7"/>
    <mergeCell ref="K5:K7"/>
    <mergeCell ref="G5:J5"/>
    <mergeCell ref="F10:F11"/>
    <mergeCell ref="G6:H7"/>
    <mergeCell ref="A10:A11"/>
    <mergeCell ref="B10:B11"/>
    <mergeCell ref="C10:C11"/>
    <mergeCell ref="D10:D11"/>
    <mergeCell ref="C6:C7"/>
    <mergeCell ref="D6:D7"/>
    <mergeCell ref="C14:C15"/>
    <mergeCell ref="D14:D15"/>
    <mergeCell ref="E14:E15"/>
    <mergeCell ref="F14:F15"/>
    <mergeCell ref="A12:A13"/>
    <mergeCell ref="B12:B13"/>
    <mergeCell ref="C12:C13"/>
    <mergeCell ref="D12:D13"/>
    <mergeCell ref="E12:E13"/>
    <mergeCell ref="F12:F13"/>
    <mergeCell ref="K14:K15"/>
    <mergeCell ref="A16:A17"/>
    <mergeCell ref="B16:B17"/>
    <mergeCell ref="C16:C17"/>
    <mergeCell ref="D16:D17"/>
    <mergeCell ref="E16:E17"/>
    <mergeCell ref="F16:F17"/>
    <mergeCell ref="K16:K17"/>
    <mergeCell ref="A14:A15"/>
    <mergeCell ref="B14:B15"/>
    <mergeCell ref="F20:F21"/>
    <mergeCell ref="K20:K21"/>
    <mergeCell ref="A18:A19"/>
    <mergeCell ref="B18:B19"/>
    <mergeCell ref="C18:C19"/>
    <mergeCell ref="D18:D19"/>
    <mergeCell ref="E18:E19"/>
    <mergeCell ref="F18:F19"/>
    <mergeCell ref="K18:K19"/>
    <mergeCell ref="A20:A21"/>
    <mergeCell ref="B20:B21"/>
    <mergeCell ref="C20:C21"/>
    <mergeCell ref="D20:D21"/>
    <mergeCell ref="E20:E21"/>
    <mergeCell ref="K22:K23"/>
    <mergeCell ref="A24:A25"/>
    <mergeCell ref="B24:B25"/>
    <mergeCell ref="C24:C25"/>
    <mergeCell ref="D24:D25"/>
    <mergeCell ref="E24:E25"/>
    <mergeCell ref="K24:K25"/>
    <mergeCell ref="A22:A23"/>
    <mergeCell ref="K28:K29"/>
    <mergeCell ref="A26:A27"/>
    <mergeCell ref="B26:B27"/>
    <mergeCell ref="C26:C27"/>
    <mergeCell ref="D26:D27"/>
    <mergeCell ref="E26:E27"/>
    <mergeCell ref="F26:F27"/>
    <mergeCell ref="K26:K27"/>
    <mergeCell ref="B22:B23"/>
    <mergeCell ref="F28:F29"/>
    <mergeCell ref="C22:C23"/>
    <mergeCell ref="D22:D23"/>
    <mergeCell ref="E22:E23"/>
    <mergeCell ref="F22:F23"/>
    <mergeCell ref="F24:F25"/>
    <mergeCell ref="A28:A29"/>
    <mergeCell ref="B28:B29"/>
    <mergeCell ref="C28:C29"/>
    <mergeCell ref="D28:D29"/>
    <mergeCell ref="E28:E29"/>
    <mergeCell ref="K30:K31"/>
    <mergeCell ref="C30:C31"/>
    <mergeCell ref="D30:D31"/>
    <mergeCell ref="E30:E31"/>
    <mergeCell ref="F30:F31"/>
    <mergeCell ref="A32:A33"/>
    <mergeCell ref="B32:B33"/>
    <mergeCell ref="C32:C33"/>
    <mergeCell ref="D32:D33"/>
    <mergeCell ref="E32:E33"/>
    <mergeCell ref="F32:F33"/>
    <mergeCell ref="K32:K33"/>
    <mergeCell ref="A30:A31"/>
    <mergeCell ref="B30:B31"/>
    <mergeCell ref="K34:K35"/>
    <mergeCell ref="A34:A35"/>
    <mergeCell ref="B34:B35"/>
    <mergeCell ref="C34:C35"/>
    <mergeCell ref="D34:D35"/>
    <mergeCell ref="E34:E35"/>
    <mergeCell ref="F34:F35"/>
    <mergeCell ref="B42:G45"/>
    <mergeCell ref="Q44:R44"/>
    <mergeCell ref="E36:E39"/>
    <mergeCell ref="F36:F39"/>
    <mergeCell ref="K36:K39"/>
    <mergeCell ref="A40:B40"/>
    <mergeCell ref="A36:A39"/>
    <mergeCell ref="B36:B39"/>
    <mergeCell ref="C36:C39"/>
    <mergeCell ref="D36:D39"/>
  </mergeCells>
  <printOptions horizontalCentered="1" verticalCentered="1"/>
  <pageMargins left="0.7874015748031497" right="0.7874015748031497" top="0.7874015748031497" bottom="0" header="0.1968503937007874" footer="0.1968503937007874"/>
  <pageSetup fitToWidth="0" fitToHeight="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49"/>
  <sheetViews>
    <sheetView view="pageBreakPreview" zoomScale="55" zoomScaleSheetLayoutView="55" zoomScalePageLayoutView="0" workbookViewId="0" topLeftCell="A1">
      <pane ySplit="9" topLeftCell="A10" activePane="bottomLeft" state="frozen"/>
      <selection pane="topLeft" activeCell="A1" sqref="A1"/>
      <selection pane="bottomLeft" activeCell="F12" sqref="F12:F13"/>
    </sheetView>
  </sheetViews>
  <sheetFormatPr defaultColWidth="9.00390625" defaultRowHeight="13.5"/>
  <cols>
    <col min="1" max="1" width="7.875" style="11" customWidth="1"/>
    <col min="2" max="2" width="45.25390625" style="2" customWidth="1"/>
    <col min="3" max="3" width="10.125" style="2" customWidth="1"/>
    <col min="4" max="4" width="16.875" style="11" customWidth="1"/>
    <col min="5" max="5" width="9.625" style="2" customWidth="1"/>
    <col min="6" max="6" width="27.625" style="11" customWidth="1"/>
    <col min="7" max="7" width="19.00390625" style="2" customWidth="1"/>
    <col min="8" max="8" width="18.625" style="11" customWidth="1"/>
    <col min="9" max="9" width="16.50390625" style="11" customWidth="1"/>
    <col min="10" max="11" width="27.625" style="11" customWidth="1"/>
    <col min="12" max="12" width="9.00390625" style="11" customWidth="1"/>
    <col min="13" max="16" width="18.00390625" style="37" customWidth="1"/>
    <col min="17" max="17" width="11.00390625" style="11" bestFit="1" customWidth="1"/>
    <col min="18" max="18" width="10.50390625" style="11" bestFit="1" customWidth="1"/>
    <col min="19" max="19" width="9.50390625" style="11" bestFit="1" customWidth="1"/>
    <col min="20" max="16384" width="9.00390625" style="11" customWidth="1"/>
  </cols>
  <sheetData>
    <row r="1" spans="1:16" s="25" customFormat="1" ht="63" customHeight="1">
      <c r="A1" s="132" t="s">
        <v>57</v>
      </c>
      <c r="B1" s="132"/>
      <c r="C1" s="132"/>
      <c r="D1" s="132"/>
      <c r="E1" s="132"/>
      <c r="F1" s="132"/>
      <c r="G1" s="132"/>
      <c r="H1" s="132"/>
      <c r="I1" s="132"/>
      <c r="J1" s="132"/>
      <c r="K1" s="132"/>
      <c r="L1" s="132"/>
      <c r="M1" s="35"/>
      <c r="N1" s="35"/>
      <c r="O1" s="35"/>
      <c r="P1" s="35"/>
    </row>
    <row r="2" spans="1:16" s="25" customFormat="1" ht="42" customHeight="1">
      <c r="A2" s="133" t="s">
        <v>58</v>
      </c>
      <c r="B2" s="133"/>
      <c r="C2" s="133"/>
      <c r="D2" s="133"/>
      <c r="E2" s="133"/>
      <c r="F2" s="133"/>
      <c r="G2" s="133"/>
      <c r="H2" s="133"/>
      <c r="I2" s="133"/>
      <c r="J2" s="133"/>
      <c r="K2" s="133"/>
      <c r="L2" s="133"/>
      <c r="M2" s="36"/>
      <c r="N2" s="36"/>
      <c r="O2" s="36"/>
      <c r="P2" s="36"/>
    </row>
    <row r="3" ht="15" customHeight="1"/>
    <row r="4" ht="15" customHeight="1" thickBot="1"/>
    <row r="5" spans="1:11" ht="17.25" customHeight="1" thickBot="1">
      <c r="A5" s="155" t="s">
        <v>22</v>
      </c>
      <c r="B5" s="158" t="s">
        <v>3</v>
      </c>
      <c r="C5" s="141" t="s">
        <v>0</v>
      </c>
      <c r="D5" s="142"/>
      <c r="E5" s="142"/>
      <c r="F5" s="143"/>
      <c r="G5" s="80" t="s">
        <v>7</v>
      </c>
      <c r="H5" s="119"/>
      <c r="I5" s="119"/>
      <c r="J5" s="81"/>
      <c r="K5" s="117" t="s">
        <v>23</v>
      </c>
    </row>
    <row r="6" spans="1:11" ht="13.5" customHeight="1">
      <c r="A6" s="156"/>
      <c r="B6" s="159"/>
      <c r="C6" s="114" t="s">
        <v>40</v>
      </c>
      <c r="D6" s="114" t="s">
        <v>4</v>
      </c>
      <c r="E6" s="125" t="s">
        <v>1</v>
      </c>
      <c r="F6" s="121" t="s">
        <v>6</v>
      </c>
      <c r="G6" s="121" t="s">
        <v>41</v>
      </c>
      <c r="H6" s="122"/>
      <c r="I6" s="114" t="s">
        <v>21</v>
      </c>
      <c r="J6" s="125" t="s">
        <v>8</v>
      </c>
      <c r="K6" s="118"/>
    </row>
    <row r="7" spans="1:11" ht="15" customHeight="1">
      <c r="A7" s="156"/>
      <c r="B7" s="159"/>
      <c r="C7" s="115"/>
      <c r="D7" s="115"/>
      <c r="E7" s="125"/>
      <c r="F7" s="123"/>
      <c r="G7" s="123"/>
      <c r="H7" s="124"/>
      <c r="I7" s="115"/>
      <c r="J7" s="125"/>
      <c r="K7" s="118"/>
    </row>
    <row r="8" spans="1:11" ht="24" customHeight="1">
      <c r="A8" s="156"/>
      <c r="B8" s="159"/>
      <c r="C8" s="4" t="s">
        <v>9</v>
      </c>
      <c r="D8" s="5" t="s">
        <v>5</v>
      </c>
      <c r="E8" s="4" t="s">
        <v>2</v>
      </c>
      <c r="F8" s="6" t="s">
        <v>10</v>
      </c>
      <c r="G8" s="126" t="s">
        <v>13</v>
      </c>
      <c r="H8" s="127"/>
      <c r="I8" s="7" t="s">
        <v>5</v>
      </c>
      <c r="J8" s="4" t="s">
        <v>10</v>
      </c>
      <c r="K8" s="4" t="s">
        <v>10</v>
      </c>
    </row>
    <row r="9" spans="1:11" ht="19.5" customHeight="1" thickBot="1">
      <c r="A9" s="157"/>
      <c r="B9" s="160"/>
      <c r="C9" s="8" t="s">
        <v>14</v>
      </c>
      <c r="D9" s="8" t="s">
        <v>15</v>
      </c>
      <c r="E9" s="8" t="s">
        <v>16</v>
      </c>
      <c r="F9" s="9" t="s">
        <v>44</v>
      </c>
      <c r="G9" s="128" t="s">
        <v>17</v>
      </c>
      <c r="H9" s="129"/>
      <c r="I9" s="8" t="s">
        <v>18</v>
      </c>
      <c r="J9" s="9" t="s">
        <v>19</v>
      </c>
      <c r="K9" s="10" t="s">
        <v>20</v>
      </c>
    </row>
    <row r="10" spans="1:11" ht="24.75" customHeight="1">
      <c r="A10" s="97">
        <v>1</v>
      </c>
      <c r="B10" s="154" t="s">
        <v>27</v>
      </c>
      <c r="C10" s="111">
        <v>85</v>
      </c>
      <c r="D10" s="113">
        <v>2046</v>
      </c>
      <c r="E10" s="116">
        <v>100</v>
      </c>
      <c r="F10" s="120">
        <v>1773882</v>
      </c>
      <c r="G10" s="38" t="s">
        <v>26</v>
      </c>
      <c r="H10" s="30">
        <v>94495</v>
      </c>
      <c r="I10" s="18">
        <v>12.99</v>
      </c>
      <c r="J10" s="66">
        <v>1227490.05</v>
      </c>
      <c r="K10" s="94">
        <v>5510684.19</v>
      </c>
    </row>
    <row r="11" spans="1:11" ht="24.75" customHeight="1">
      <c r="A11" s="144"/>
      <c r="B11" s="149"/>
      <c r="C11" s="112"/>
      <c r="D11" s="101"/>
      <c r="E11" s="102"/>
      <c r="F11" s="103"/>
      <c r="G11" s="39" t="s">
        <v>42</v>
      </c>
      <c r="H11" s="31">
        <v>208069</v>
      </c>
      <c r="I11" s="19">
        <v>12.06</v>
      </c>
      <c r="J11" s="22">
        <v>2509312.14</v>
      </c>
      <c r="K11" s="95"/>
    </row>
    <row r="12" spans="1:11" ht="24.75" customHeight="1">
      <c r="A12" s="144">
        <v>2</v>
      </c>
      <c r="B12" s="148" t="s">
        <v>28</v>
      </c>
      <c r="C12" s="88">
        <v>11</v>
      </c>
      <c r="D12" s="101">
        <v>1375</v>
      </c>
      <c r="E12" s="107">
        <v>100</v>
      </c>
      <c r="F12" s="103">
        <v>154275</v>
      </c>
      <c r="G12" s="40" t="s">
        <v>26</v>
      </c>
      <c r="H12" s="32">
        <v>5</v>
      </c>
      <c r="I12" s="21">
        <v>16.01</v>
      </c>
      <c r="J12" s="21">
        <v>80.05</v>
      </c>
      <c r="K12" s="94">
        <v>155064.49</v>
      </c>
    </row>
    <row r="13" spans="1:11" ht="24.75" customHeight="1">
      <c r="A13" s="144"/>
      <c r="B13" s="149"/>
      <c r="C13" s="100"/>
      <c r="D13" s="101"/>
      <c r="E13" s="108"/>
      <c r="F13" s="103"/>
      <c r="G13" s="41" t="s">
        <v>42</v>
      </c>
      <c r="H13" s="33">
        <v>48</v>
      </c>
      <c r="I13" s="24">
        <v>14.78</v>
      </c>
      <c r="J13" s="22">
        <v>709.44</v>
      </c>
      <c r="K13" s="95"/>
    </row>
    <row r="14" spans="1:11" ht="24.75" customHeight="1">
      <c r="A14" s="97">
        <v>3</v>
      </c>
      <c r="B14" s="152" t="s">
        <v>29</v>
      </c>
      <c r="C14" s="88">
        <v>76</v>
      </c>
      <c r="D14" s="91">
        <v>2046</v>
      </c>
      <c r="E14" s="107">
        <v>100</v>
      </c>
      <c r="F14" s="103">
        <v>1586059.2000000002</v>
      </c>
      <c r="G14" s="40" t="s">
        <v>26</v>
      </c>
      <c r="H14" s="34">
        <v>83612</v>
      </c>
      <c r="I14" s="23">
        <v>12.51</v>
      </c>
      <c r="J14" s="21">
        <v>1045986.12</v>
      </c>
      <c r="K14" s="94">
        <v>5599172.33</v>
      </c>
    </row>
    <row r="15" spans="1:11" ht="24.75" customHeight="1">
      <c r="A15" s="144"/>
      <c r="B15" s="153"/>
      <c r="C15" s="100"/>
      <c r="D15" s="105"/>
      <c r="E15" s="108"/>
      <c r="F15" s="103"/>
      <c r="G15" s="41" t="s">
        <v>42</v>
      </c>
      <c r="H15" s="33">
        <v>255127</v>
      </c>
      <c r="I15" s="20">
        <v>11.63</v>
      </c>
      <c r="J15" s="22">
        <v>2967127.01</v>
      </c>
      <c r="K15" s="95"/>
    </row>
    <row r="16" spans="1:11" ht="24.75" customHeight="1">
      <c r="A16" s="144">
        <v>4</v>
      </c>
      <c r="B16" s="148" t="s">
        <v>30</v>
      </c>
      <c r="C16" s="88">
        <v>113</v>
      </c>
      <c r="D16" s="92">
        <v>1375</v>
      </c>
      <c r="E16" s="72">
        <v>100</v>
      </c>
      <c r="F16" s="103">
        <v>1584825</v>
      </c>
      <c r="G16" s="40" t="s">
        <v>26</v>
      </c>
      <c r="H16" s="34">
        <v>35116</v>
      </c>
      <c r="I16" s="21">
        <v>16.01</v>
      </c>
      <c r="J16" s="21">
        <v>562207.16</v>
      </c>
      <c r="K16" s="94">
        <v>3459156.22</v>
      </c>
    </row>
    <row r="17" spans="1:11" ht="24.75" customHeight="1">
      <c r="A17" s="144"/>
      <c r="B17" s="149"/>
      <c r="C17" s="100"/>
      <c r="D17" s="105"/>
      <c r="E17" s="106"/>
      <c r="F17" s="103"/>
      <c r="G17" s="41" t="s">
        <v>42</v>
      </c>
      <c r="H17" s="31">
        <v>88777</v>
      </c>
      <c r="I17" s="24">
        <v>14.78</v>
      </c>
      <c r="J17" s="22">
        <v>1312124.06</v>
      </c>
      <c r="K17" s="95"/>
    </row>
    <row r="18" spans="1:11" ht="24.75" customHeight="1">
      <c r="A18" s="144">
        <v>5</v>
      </c>
      <c r="B18" s="150" t="s">
        <v>31</v>
      </c>
      <c r="C18" s="88">
        <v>242</v>
      </c>
      <c r="D18" s="101">
        <v>1375</v>
      </c>
      <c r="E18" s="102">
        <v>100</v>
      </c>
      <c r="F18" s="103">
        <v>3394050</v>
      </c>
      <c r="G18" s="40" t="s">
        <v>26</v>
      </c>
      <c r="H18" s="32">
        <v>116789</v>
      </c>
      <c r="I18" s="23">
        <v>16.01</v>
      </c>
      <c r="J18" s="21">
        <v>1869791.89</v>
      </c>
      <c r="K18" s="94">
        <v>9945436.45</v>
      </c>
    </row>
    <row r="19" spans="1:11" ht="24.75" customHeight="1">
      <c r="A19" s="144"/>
      <c r="B19" s="151"/>
      <c r="C19" s="100"/>
      <c r="D19" s="101"/>
      <c r="E19" s="102"/>
      <c r="F19" s="103"/>
      <c r="G19" s="41" t="s">
        <v>42</v>
      </c>
      <c r="H19" s="33">
        <v>316752</v>
      </c>
      <c r="I19" s="20">
        <v>14.78</v>
      </c>
      <c r="J19" s="22">
        <v>4681594.56</v>
      </c>
      <c r="K19" s="95"/>
    </row>
    <row r="20" spans="1:11" ht="24.75" customHeight="1">
      <c r="A20" s="144">
        <v>6</v>
      </c>
      <c r="B20" s="150" t="s">
        <v>32</v>
      </c>
      <c r="C20" s="88">
        <v>74</v>
      </c>
      <c r="D20" s="91">
        <v>2046</v>
      </c>
      <c r="E20" s="102">
        <v>100</v>
      </c>
      <c r="F20" s="103">
        <v>1544320.7999999998</v>
      </c>
      <c r="G20" s="40" t="s">
        <v>26</v>
      </c>
      <c r="H20" s="32">
        <v>54430</v>
      </c>
      <c r="I20" s="23">
        <v>12.51</v>
      </c>
      <c r="J20" s="21">
        <v>680919.3</v>
      </c>
      <c r="K20" s="94">
        <v>3993302.48</v>
      </c>
    </row>
    <row r="21" spans="1:11" ht="24.75" customHeight="1">
      <c r="A21" s="144"/>
      <c r="B21" s="151"/>
      <c r="C21" s="100"/>
      <c r="D21" s="105"/>
      <c r="E21" s="102"/>
      <c r="F21" s="103"/>
      <c r="G21" s="41" t="s">
        <v>42</v>
      </c>
      <c r="H21" s="33">
        <v>152026</v>
      </c>
      <c r="I21" s="20">
        <v>11.63</v>
      </c>
      <c r="J21" s="22">
        <v>1768062.38</v>
      </c>
      <c r="K21" s="95"/>
    </row>
    <row r="22" spans="1:11" ht="24.75" customHeight="1">
      <c r="A22" s="144">
        <v>7</v>
      </c>
      <c r="B22" s="150" t="s">
        <v>33</v>
      </c>
      <c r="C22" s="88">
        <v>136</v>
      </c>
      <c r="D22" s="101">
        <v>2046</v>
      </c>
      <c r="E22" s="102">
        <v>100</v>
      </c>
      <c r="F22" s="103">
        <v>2838211.2</v>
      </c>
      <c r="G22" s="40" t="s">
        <v>26</v>
      </c>
      <c r="H22" s="32">
        <v>91110</v>
      </c>
      <c r="I22" s="23">
        <v>12.51</v>
      </c>
      <c r="J22" s="21">
        <v>1139786.1</v>
      </c>
      <c r="K22" s="94">
        <v>6947985.29</v>
      </c>
    </row>
    <row r="23" spans="1:11" ht="24.75" customHeight="1">
      <c r="A23" s="144"/>
      <c r="B23" s="151"/>
      <c r="C23" s="100"/>
      <c r="D23" s="101"/>
      <c r="E23" s="102"/>
      <c r="F23" s="103"/>
      <c r="G23" s="41" t="s">
        <v>42</v>
      </c>
      <c r="H23" s="33">
        <v>255373</v>
      </c>
      <c r="I23" s="20">
        <v>11.63</v>
      </c>
      <c r="J23" s="22">
        <v>2969987.99</v>
      </c>
      <c r="K23" s="95"/>
    </row>
    <row r="24" spans="1:11" ht="24.75" customHeight="1">
      <c r="A24" s="144">
        <v>8</v>
      </c>
      <c r="B24" s="148" t="s">
        <v>34</v>
      </c>
      <c r="C24" s="88">
        <v>67</v>
      </c>
      <c r="D24" s="91">
        <v>2046</v>
      </c>
      <c r="E24" s="102">
        <v>100</v>
      </c>
      <c r="F24" s="103">
        <v>1398236.4</v>
      </c>
      <c r="G24" s="40" t="s">
        <v>26</v>
      </c>
      <c r="H24" s="32">
        <v>48012</v>
      </c>
      <c r="I24" s="23">
        <v>12.51</v>
      </c>
      <c r="J24" s="21">
        <v>600630.12</v>
      </c>
      <c r="K24" s="94">
        <v>3510080.35</v>
      </c>
    </row>
    <row r="25" spans="1:11" ht="24.75" customHeight="1">
      <c r="A25" s="144"/>
      <c r="B25" s="149"/>
      <c r="C25" s="100"/>
      <c r="D25" s="105"/>
      <c r="E25" s="102"/>
      <c r="F25" s="103"/>
      <c r="G25" s="41" t="s">
        <v>42</v>
      </c>
      <c r="H25" s="33">
        <v>129941</v>
      </c>
      <c r="I25" s="20">
        <v>11.63</v>
      </c>
      <c r="J25" s="22">
        <v>1511213.83</v>
      </c>
      <c r="K25" s="95"/>
    </row>
    <row r="26" spans="1:11" ht="24.75" customHeight="1">
      <c r="A26" s="144">
        <v>9</v>
      </c>
      <c r="B26" s="148" t="s">
        <v>35</v>
      </c>
      <c r="C26" s="88">
        <v>64</v>
      </c>
      <c r="D26" s="101">
        <v>2046</v>
      </c>
      <c r="E26" s="102">
        <v>100</v>
      </c>
      <c r="F26" s="103">
        <v>1335628.7999999998</v>
      </c>
      <c r="G26" s="40" t="s">
        <v>26</v>
      </c>
      <c r="H26" s="32">
        <v>26009</v>
      </c>
      <c r="I26" s="21">
        <v>12.51</v>
      </c>
      <c r="J26" s="21">
        <v>325372.59</v>
      </c>
      <c r="K26" s="94">
        <v>2440699.85</v>
      </c>
    </row>
    <row r="27" spans="1:11" ht="24.75" customHeight="1">
      <c r="A27" s="144"/>
      <c r="B27" s="149"/>
      <c r="C27" s="100"/>
      <c r="D27" s="101"/>
      <c r="E27" s="102"/>
      <c r="F27" s="103"/>
      <c r="G27" s="41" t="s">
        <v>42</v>
      </c>
      <c r="H27" s="33">
        <v>67042</v>
      </c>
      <c r="I27" s="24">
        <v>11.63</v>
      </c>
      <c r="J27" s="22">
        <v>779698.46</v>
      </c>
      <c r="K27" s="95"/>
    </row>
    <row r="28" spans="1:11" ht="24.75" customHeight="1">
      <c r="A28" s="147">
        <v>10</v>
      </c>
      <c r="B28" s="148" t="s">
        <v>36</v>
      </c>
      <c r="C28" s="88">
        <v>139</v>
      </c>
      <c r="D28" s="101">
        <v>1375</v>
      </c>
      <c r="E28" s="102">
        <v>100</v>
      </c>
      <c r="F28" s="103">
        <v>1949475</v>
      </c>
      <c r="G28" s="40" t="s">
        <v>26</v>
      </c>
      <c r="H28" s="32">
        <v>9367</v>
      </c>
      <c r="I28" s="21">
        <v>16.01</v>
      </c>
      <c r="J28" s="21">
        <v>149965.67</v>
      </c>
      <c r="K28" s="94">
        <v>2361135.35</v>
      </c>
    </row>
    <row r="29" spans="1:11" ht="24.75" customHeight="1">
      <c r="A29" s="147"/>
      <c r="B29" s="149"/>
      <c r="C29" s="100"/>
      <c r="D29" s="101"/>
      <c r="E29" s="102"/>
      <c r="F29" s="103"/>
      <c r="G29" s="41" t="s">
        <v>42</v>
      </c>
      <c r="H29" s="33">
        <v>17706</v>
      </c>
      <c r="I29" s="24">
        <v>14.78</v>
      </c>
      <c r="J29" s="22">
        <v>261694.68</v>
      </c>
      <c r="K29" s="95"/>
    </row>
    <row r="30" spans="1:11" ht="24.75" customHeight="1">
      <c r="A30" s="144">
        <v>11</v>
      </c>
      <c r="B30" s="148" t="s">
        <v>37</v>
      </c>
      <c r="C30" s="88">
        <v>95</v>
      </c>
      <c r="D30" s="91">
        <v>2046</v>
      </c>
      <c r="E30" s="102">
        <v>100</v>
      </c>
      <c r="F30" s="103">
        <v>1982574</v>
      </c>
      <c r="G30" s="40" t="s">
        <v>26</v>
      </c>
      <c r="H30" s="32">
        <v>16465</v>
      </c>
      <c r="I30" s="21">
        <v>12.51</v>
      </c>
      <c r="J30" s="21">
        <v>205977.15</v>
      </c>
      <c r="K30" s="94">
        <v>2655251.42</v>
      </c>
    </row>
    <row r="31" spans="1:11" ht="24.75" customHeight="1">
      <c r="A31" s="144"/>
      <c r="B31" s="149"/>
      <c r="C31" s="100"/>
      <c r="D31" s="105"/>
      <c r="E31" s="102"/>
      <c r="F31" s="103"/>
      <c r="G31" s="41" t="s">
        <v>42</v>
      </c>
      <c r="H31" s="33">
        <v>40129</v>
      </c>
      <c r="I31" s="24">
        <v>11.63</v>
      </c>
      <c r="J31" s="22">
        <v>466700.27</v>
      </c>
      <c r="K31" s="95"/>
    </row>
    <row r="32" spans="1:11" ht="24.75" customHeight="1">
      <c r="A32" s="147">
        <v>12</v>
      </c>
      <c r="B32" s="148" t="s">
        <v>38</v>
      </c>
      <c r="C32" s="88">
        <v>45</v>
      </c>
      <c r="D32" s="91">
        <v>2046</v>
      </c>
      <c r="E32" s="102">
        <v>100</v>
      </c>
      <c r="F32" s="103">
        <v>939114</v>
      </c>
      <c r="G32" s="40" t="s">
        <v>26</v>
      </c>
      <c r="H32" s="32">
        <v>32366</v>
      </c>
      <c r="I32" s="23">
        <v>12.51</v>
      </c>
      <c r="J32" s="21">
        <v>404898.66</v>
      </c>
      <c r="K32" s="94">
        <v>2556102.89</v>
      </c>
    </row>
    <row r="33" spans="1:11" ht="24.75" customHeight="1">
      <c r="A33" s="147"/>
      <c r="B33" s="149"/>
      <c r="C33" s="100"/>
      <c r="D33" s="105"/>
      <c r="E33" s="102"/>
      <c r="F33" s="103"/>
      <c r="G33" s="41" t="s">
        <v>42</v>
      </c>
      <c r="H33" s="33">
        <v>104221</v>
      </c>
      <c r="I33" s="20">
        <v>11.63</v>
      </c>
      <c r="J33" s="22">
        <v>1212090.23</v>
      </c>
      <c r="K33" s="95"/>
    </row>
    <row r="34" spans="1:11" ht="24.75" customHeight="1">
      <c r="A34" s="144">
        <v>13</v>
      </c>
      <c r="B34" s="145" t="s">
        <v>39</v>
      </c>
      <c r="C34" s="88">
        <v>38</v>
      </c>
      <c r="D34" s="101">
        <v>2046</v>
      </c>
      <c r="E34" s="102">
        <v>100</v>
      </c>
      <c r="F34" s="103">
        <v>793029.6000000001</v>
      </c>
      <c r="G34" s="40" t="s">
        <v>26</v>
      </c>
      <c r="H34" s="32">
        <v>46674</v>
      </c>
      <c r="I34" s="23">
        <v>12.51</v>
      </c>
      <c r="J34" s="21">
        <v>583891.74</v>
      </c>
      <c r="K34" s="94">
        <v>2999771.54</v>
      </c>
    </row>
    <row r="35" spans="1:11" ht="24.75" customHeight="1">
      <c r="A35" s="144"/>
      <c r="B35" s="146"/>
      <c r="C35" s="100"/>
      <c r="D35" s="101"/>
      <c r="E35" s="102"/>
      <c r="F35" s="103"/>
      <c r="G35" s="41" t="s">
        <v>42</v>
      </c>
      <c r="H35" s="33">
        <v>139540</v>
      </c>
      <c r="I35" s="20">
        <v>11.63</v>
      </c>
      <c r="J35" s="22">
        <v>1622850.2</v>
      </c>
      <c r="K35" s="95"/>
    </row>
    <row r="36" spans="1:11" ht="24.75" customHeight="1">
      <c r="A36" s="82">
        <v>14</v>
      </c>
      <c r="B36" s="85" t="s">
        <v>55</v>
      </c>
      <c r="C36" s="88">
        <v>82</v>
      </c>
      <c r="D36" s="91">
        <v>1375</v>
      </c>
      <c r="E36" s="71">
        <v>100</v>
      </c>
      <c r="F36" s="74">
        <v>1150050</v>
      </c>
      <c r="G36" s="58" t="s">
        <v>53</v>
      </c>
      <c r="H36" s="61">
        <v>2511</v>
      </c>
      <c r="I36" s="21">
        <v>23.88</v>
      </c>
      <c r="J36" s="21">
        <v>59962.68</v>
      </c>
      <c r="K36" s="77">
        <v>3991937.59</v>
      </c>
    </row>
    <row r="37" spans="1:18" ht="24.75" customHeight="1">
      <c r="A37" s="83"/>
      <c r="B37" s="86"/>
      <c r="C37" s="89"/>
      <c r="D37" s="92"/>
      <c r="E37" s="72"/>
      <c r="F37" s="75"/>
      <c r="G37" s="59" t="s">
        <v>54</v>
      </c>
      <c r="H37" s="62">
        <v>17710</v>
      </c>
      <c r="I37" s="63">
        <v>20.35</v>
      </c>
      <c r="J37" s="63">
        <v>360398.5</v>
      </c>
      <c r="K37" s="78"/>
      <c r="Q37" s="26"/>
      <c r="R37" s="57"/>
    </row>
    <row r="38" spans="1:18" ht="24.75" customHeight="1">
      <c r="A38" s="83"/>
      <c r="B38" s="86"/>
      <c r="C38" s="89">
        <v>0</v>
      </c>
      <c r="D38" s="92"/>
      <c r="E38" s="72"/>
      <c r="F38" s="75"/>
      <c r="G38" s="59" t="s">
        <v>51</v>
      </c>
      <c r="H38" s="62">
        <v>35363</v>
      </c>
      <c r="I38" s="63">
        <v>19.08</v>
      </c>
      <c r="J38" s="63">
        <v>674726.04</v>
      </c>
      <c r="K38" s="78"/>
      <c r="Q38" s="26"/>
      <c r="R38" s="57"/>
    </row>
    <row r="39" spans="1:18" ht="24.75" customHeight="1" thickBot="1">
      <c r="A39" s="84"/>
      <c r="B39" s="87"/>
      <c r="C39" s="90"/>
      <c r="D39" s="93"/>
      <c r="E39" s="73"/>
      <c r="F39" s="76"/>
      <c r="G39" s="60" t="s">
        <v>52</v>
      </c>
      <c r="H39" s="64">
        <v>192591</v>
      </c>
      <c r="I39" s="65">
        <v>9.07</v>
      </c>
      <c r="J39" s="63">
        <v>1746800.37</v>
      </c>
      <c r="K39" s="79"/>
      <c r="Q39" s="26"/>
      <c r="R39" s="57"/>
    </row>
    <row r="40" spans="1:17" s="13" customFormat="1" ht="24.75" customHeight="1" thickBot="1">
      <c r="A40" s="80" t="s">
        <v>24</v>
      </c>
      <c r="B40" s="81"/>
      <c r="C40" s="42">
        <v>1267</v>
      </c>
      <c r="D40" s="43"/>
      <c r="E40" s="44"/>
      <c r="F40" s="45">
        <v>22423731</v>
      </c>
      <c r="G40" s="46"/>
      <c r="H40" s="47">
        <v>2677376</v>
      </c>
      <c r="I40" s="48"/>
      <c r="J40" s="49">
        <v>33702049.44</v>
      </c>
      <c r="K40" s="50">
        <v>56125780.44000001</v>
      </c>
      <c r="L40" s="13" t="s">
        <v>45</v>
      </c>
      <c r="M40" s="51"/>
      <c r="N40" s="51"/>
      <c r="O40" s="67"/>
      <c r="P40" s="51"/>
      <c r="Q40" s="52"/>
    </row>
    <row r="41" spans="3:11" ht="27" customHeight="1" thickBot="1">
      <c r="C41" s="3"/>
      <c r="D41" s="12"/>
      <c r="E41" s="3"/>
      <c r="F41" s="12"/>
      <c r="G41" s="3"/>
      <c r="H41" s="12"/>
      <c r="I41" s="12"/>
      <c r="J41" s="12"/>
      <c r="K41" s="12"/>
    </row>
    <row r="42" spans="2:17" ht="27" customHeight="1" thickBot="1">
      <c r="B42" s="69" t="s">
        <v>43</v>
      </c>
      <c r="C42" s="69"/>
      <c r="D42" s="69"/>
      <c r="E42" s="69"/>
      <c r="F42" s="69"/>
      <c r="G42" s="69"/>
      <c r="I42" s="1" t="s">
        <v>46</v>
      </c>
      <c r="J42" s="13" t="s">
        <v>11</v>
      </c>
      <c r="K42" s="27">
        <v>56125780</v>
      </c>
      <c r="L42" s="11" t="s">
        <v>47</v>
      </c>
      <c r="Q42" s="53"/>
    </row>
    <row r="43" spans="2:11" ht="27" customHeight="1" thickBot="1">
      <c r="B43" s="69"/>
      <c r="C43" s="69"/>
      <c r="D43" s="69"/>
      <c r="E43" s="69"/>
      <c r="F43" s="69"/>
      <c r="G43" s="69"/>
      <c r="K43" s="28"/>
    </row>
    <row r="44" spans="2:18" ht="27" customHeight="1" thickBot="1">
      <c r="B44" s="69"/>
      <c r="C44" s="69"/>
      <c r="D44" s="69"/>
      <c r="E44" s="69"/>
      <c r="F44" s="69"/>
      <c r="G44" s="69"/>
      <c r="H44" s="17" t="s">
        <v>25</v>
      </c>
      <c r="I44" s="1" t="s">
        <v>12</v>
      </c>
      <c r="J44" s="13" t="s">
        <v>59</v>
      </c>
      <c r="K44" s="29">
        <v>51023437</v>
      </c>
      <c r="L44" s="11" t="s">
        <v>48</v>
      </c>
      <c r="Q44" s="70">
        <f>K44*1.08</f>
        <v>55105311.96</v>
      </c>
      <c r="R44" s="70"/>
    </row>
    <row r="45" spans="2:10" ht="27" customHeight="1">
      <c r="B45" s="69"/>
      <c r="C45" s="69"/>
      <c r="D45" s="69"/>
      <c r="E45" s="69"/>
      <c r="F45" s="69"/>
      <c r="G45" s="69"/>
      <c r="H45" s="13"/>
      <c r="J45" s="13" t="s">
        <v>56</v>
      </c>
    </row>
    <row r="46" spans="2:8" ht="15" customHeight="1">
      <c r="B46" s="1"/>
      <c r="C46" s="1"/>
      <c r="D46" s="13"/>
      <c r="E46" s="1"/>
      <c r="F46" s="13"/>
      <c r="G46" s="13"/>
      <c r="H46" s="13"/>
    </row>
    <row r="47" spans="5:8" ht="15" customHeight="1">
      <c r="E47" s="14"/>
      <c r="F47" s="15"/>
      <c r="G47" s="15"/>
      <c r="H47" s="15"/>
    </row>
    <row r="48" spans="5:8" ht="15" customHeight="1">
      <c r="E48" s="14"/>
      <c r="F48" s="16"/>
      <c r="G48" s="14"/>
      <c r="H48" s="16"/>
    </row>
    <row r="49" spans="2:8" ht="21">
      <c r="B49" s="16"/>
      <c r="C49" s="14"/>
      <c r="D49" s="16"/>
      <c r="E49" s="14"/>
      <c r="F49" s="16"/>
      <c r="G49" s="16"/>
      <c r="H49" s="16"/>
    </row>
  </sheetData>
  <sheetProtection password="EFFF" sheet="1"/>
  <mergeCells count="117">
    <mergeCell ref="A1:L1"/>
    <mergeCell ref="A2:L2"/>
    <mergeCell ref="A5:A9"/>
    <mergeCell ref="B5:B9"/>
    <mergeCell ref="C5:F5"/>
    <mergeCell ref="G5:J5"/>
    <mergeCell ref="K5:K7"/>
    <mergeCell ref="C6:C7"/>
    <mergeCell ref="D6:D7"/>
    <mergeCell ref="E6:E7"/>
    <mergeCell ref="F6:F7"/>
    <mergeCell ref="G6:H7"/>
    <mergeCell ref="I6:I7"/>
    <mergeCell ref="J6:J7"/>
    <mergeCell ref="G8:H8"/>
    <mergeCell ref="G9:H9"/>
    <mergeCell ref="K12:K13"/>
    <mergeCell ref="K10:K11"/>
    <mergeCell ref="A10:A11"/>
    <mergeCell ref="B10:B11"/>
    <mergeCell ref="C10:C11"/>
    <mergeCell ref="D10:D11"/>
    <mergeCell ref="E10:E11"/>
    <mergeCell ref="F10:F11"/>
    <mergeCell ref="C14:C15"/>
    <mergeCell ref="D14:D15"/>
    <mergeCell ref="E14:E15"/>
    <mergeCell ref="F14:F15"/>
    <mergeCell ref="E12:E13"/>
    <mergeCell ref="A12:A13"/>
    <mergeCell ref="B12:B13"/>
    <mergeCell ref="C12:C13"/>
    <mergeCell ref="D12:D13"/>
    <mergeCell ref="F12:F13"/>
    <mergeCell ref="K14:K15"/>
    <mergeCell ref="A16:A17"/>
    <mergeCell ref="B16:B17"/>
    <mergeCell ref="C16:C17"/>
    <mergeCell ref="D16:D17"/>
    <mergeCell ref="E16:E17"/>
    <mergeCell ref="F16:F17"/>
    <mergeCell ref="K16:K17"/>
    <mergeCell ref="A14:A15"/>
    <mergeCell ref="B14:B15"/>
    <mergeCell ref="K20:K21"/>
    <mergeCell ref="A18:A19"/>
    <mergeCell ref="B18:B19"/>
    <mergeCell ref="C18:C19"/>
    <mergeCell ref="D18:D19"/>
    <mergeCell ref="E18:E19"/>
    <mergeCell ref="F18:F19"/>
    <mergeCell ref="K18:K19"/>
    <mergeCell ref="A20:A21"/>
    <mergeCell ref="C22:C23"/>
    <mergeCell ref="D22:D23"/>
    <mergeCell ref="E22:E23"/>
    <mergeCell ref="F22:F23"/>
    <mergeCell ref="B20:B21"/>
    <mergeCell ref="C20:C21"/>
    <mergeCell ref="D20:D21"/>
    <mergeCell ref="E20:E21"/>
    <mergeCell ref="F20:F21"/>
    <mergeCell ref="K22:K23"/>
    <mergeCell ref="A24:A25"/>
    <mergeCell ref="B24:B25"/>
    <mergeCell ref="C24:C25"/>
    <mergeCell ref="D24:D25"/>
    <mergeCell ref="E24:E25"/>
    <mergeCell ref="F24:F25"/>
    <mergeCell ref="K24:K25"/>
    <mergeCell ref="A22:A23"/>
    <mergeCell ref="B22:B23"/>
    <mergeCell ref="K28:K29"/>
    <mergeCell ref="A26:A27"/>
    <mergeCell ref="B26:B27"/>
    <mergeCell ref="C26:C27"/>
    <mergeCell ref="D26:D27"/>
    <mergeCell ref="E26:E27"/>
    <mergeCell ref="F26:F27"/>
    <mergeCell ref="K26:K27"/>
    <mergeCell ref="A28:A29"/>
    <mergeCell ref="C30:C31"/>
    <mergeCell ref="D30:D31"/>
    <mergeCell ref="E30:E31"/>
    <mergeCell ref="F30:F31"/>
    <mergeCell ref="B28:B29"/>
    <mergeCell ref="C28:C29"/>
    <mergeCell ref="D28:D29"/>
    <mergeCell ref="E28:E29"/>
    <mergeCell ref="F28:F29"/>
    <mergeCell ref="K30:K31"/>
    <mergeCell ref="A32:A33"/>
    <mergeCell ref="B32:B33"/>
    <mergeCell ref="C32:C33"/>
    <mergeCell ref="D32:D33"/>
    <mergeCell ref="E32:E33"/>
    <mergeCell ref="F32:F33"/>
    <mergeCell ref="K32:K33"/>
    <mergeCell ref="A30:A31"/>
    <mergeCell ref="B30:B31"/>
    <mergeCell ref="A40:B40"/>
    <mergeCell ref="B42:G45"/>
    <mergeCell ref="Q44:R44"/>
    <mergeCell ref="A34:A35"/>
    <mergeCell ref="B34:B35"/>
    <mergeCell ref="C34:C35"/>
    <mergeCell ref="D34:D35"/>
    <mergeCell ref="E34:E35"/>
    <mergeCell ref="F34:F35"/>
    <mergeCell ref="A36:A39"/>
    <mergeCell ref="C36:C39"/>
    <mergeCell ref="B36:B39"/>
    <mergeCell ref="K34:K35"/>
    <mergeCell ref="E36:E39"/>
    <mergeCell ref="D36:D39"/>
    <mergeCell ref="F36:F39"/>
    <mergeCell ref="K36:K39"/>
  </mergeCells>
  <printOptions horizontalCentered="1"/>
  <pageMargins left="0.7874015748031497" right="0.7874015748031497" top="0.7874015748031497" bottom="0" header="0.1968503937007874" footer="0.1968503937007874"/>
  <pageSetup fitToWidth="0" fitToHeight="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C10012</dc:creator>
  <cp:keywords/>
  <dc:description/>
  <cp:lastModifiedBy>SGC14058</cp:lastModifiedBy>
  <cp:lastPrinted>2019-08-19T01:52:23Z</cp:lastPrinted>
  <dcterms:created xsi:type="dcterms:W3CDTF">2015-07-10T10:28:27Z</dcterms:created>
  <dcterms:modified xsi:type="dcterms:W3CDTF">2019-08-20T09:27:06Z</dcterms:modified>
  <cp:category/>
  <cp:version/>
  <cp:contentType/>
  <cp:contentStatus/>
</cp:coreProperties>
</file>